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CENTRADO\AMSP CTAPUB2017\AMSP CUENTA PUBLICA 2018 ANUAL\"/>
    </mc:Choice>
  </mc:AlternateContent>
  <bookViews>
    <workbookView xWindow="120" yWindow="105" windowWidth="11205" windowHeight="7995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34" i="62" l="1"/>
  <c r="E34" i="62"/>
  <c r="C34" i="62"/>
  <c r="D222" i="59" l="1"/>
  <c r="D221" i="59" s="1"/>
  <c r="C222" i="59"/>
  <c r="C221" i="59" s="1"/>
  <c r="D218" i="59"/>
  <c r="C218" i="59"/>
  <c r="D216" i="59"/>
  <c r="C216" i="59"/>
  <c r="D212" i="59"/>
  <c r="C212" i="59"/>
  <c r="C211" i="59" s="1"/>
  <c r="C131" i="59"/>
  <c r="D211" i="59" l="1"/>
  <c r="E114" i="59"/>
  <c r="E112" i="59"/>
  <c r="E108" i="59"/>
  <c r="E103" i="59"/>
  <c r="D23" i="59"/>
  <c r="C23" i="59"/>
  <c r="D16" i="59"/>
  <c r="E16" i="59"/>
  <c r="F16" i="59"/>
  <c r="G16" i="59"/>
  <c r="C16" i="59"/>
  <c r="E15" i="59" l="1"/>
  <c r="F15" i="59"/>
  <c r="G15" i="59"/>
  <c r="D33" i="59" l="1"/>
  <c r="C33" i="59"/>
  <c r="D53" i="62" l="1"/>
  <c r="D52" i="62" s="1"/>
  <c r="C53" i="62"/>
  <c r="C52" i="62" s="1"/>
  <c r="D6" i="63"/>
  <c r="D5" i="64"/>
  <c r="C16" i="61" l="1"/>
  <c r="C14" i="61"/>
  <c r="C186" i="60"/>
  <c r="C185" i="60" s="1"/>
  <c r="C117" i="60"/>
  <c r="C107" i="60"/>
  <c r="C100" i="60"/>
  <c r="C99" i="60" l="1"/>
  <c r="C98" i="60" s="1"/>
  <c r="C86" i="60" l="1"/>
  <c r="C84" i="60"/>
  <c r="C82" i="60"/>
  <c r="C76" i="60"/>
  <c r="C74" i="60"/>
  <c r="C72" i="60"/>
  <c r="D163" i="59"/>
  <c r="C163" i="59"/>
  <c r="D136" i="59"/>
  <c r="E136" i="59"/>
  <c r="C136" i="59"/>
  <c r="D108" i="59"/>
  <c r="C108" i="59"/>
  <c r="D119" i="59"/>
  <c r="D117" i="59"/>
  <c r="C114" i="59"/>
  <c r="C103" i="59"/>
  <c r="E119" i="59"/>
  <c r="C119" i="59"/>
  <c r="E117" i="59"/>
  <c r="D114" i="59"/>
  <c r="D112" i="59"/>
  <c r="D103" i="59"/>
  <c r="C112" i="59"/>
  <c r="D98" i="59"/>
  <c r="E98" i="59"/>
  <c r="C98" i="59"/>
  <c r="C54" i="59"/>
  <c r="C53" i="59" s="1"/>
  <c r="D15" i="59"/>
  <c r="C15" i="59"/>
  <c r="C71" i="60" l="1"/>
  <c r="C70" i="60" s="1"/>
  <c r="D161" i="59"/>
  <c r="D26" i="64"/>
  <c r="D7" i="64"/>
  <c r="C15" i="63"/>
  <c r="C8" i="63"/>
  <c r="E21" i="62"/>
  <c r="E20" i="62"/>
  <c r="E19" i="62"/>
  <c r="E18" i="62"/>
  <c r="E17" i="62"/>
  <c r="E16" i="62"/>
  <c r="E15" i="62"/>
  <c r="E14" i="62"/>
  <c r="E13" i="62"/>
  <c r="E12" i="62"/>
  <c r="E10" i="62"/>
  <c r="E9" i="62"/>
  <c r="E8" i="62" s="1"/>
  <c r="D11" i="62"/>
  <c r="C11" i="62"/>
  <c r="D8" i="62"/>
  <c r="D22" i="62" s="1"/>
  <c r="C8" i="62"/>
  <c r="C22" i="62" l="1"/>
  <c r="E11" i="62"/>
  <c r="E22" i="62" s="1"/>
  <c r="C60" i="60"/>
  <c r="C56" i="60"/>
  <c r="C52" i="60"/>
  <c r="C47" i="60"/>
  <c r="C37" i="60"/>
  <c r="C32" i="60"/>
  <c r="C26" i="60"/>
  <c r="C24" i="60"/>
  <c r="C18" i="60"/>
  <c r="C9" i="60"/>
  <c r="C161" i="59"/>
  <c r="G161" i="59"/>
  <c r="E161" i="59"/>
  <c r="F161" i="59"/>
  <c r="D93" i="59"/>
  <c r="C117" i="59"/>
  <c r="C102" i="59" s="1"/>
  <c r="C8" i="60" l="1"/>
  <c r="C55" i="60"/>
  <c r="C130" i="59"/>
  <c r="C93" i="59"/>
  <c r="E93" i="59"/>
  <c r="E130" i="59"/>
  <c r="D130" i="59"/>
  <c r="E102" i="59"/>
  <c r="D102" i="59"/>
  <c r="H3" i="65"/>
  <c r="H2" i="65"/>
  <c r="H1" i="65"/>
  <c r="E3" i="60"/>
  <c r="E2" i="60"/>
  <c r="E1" i="60"/>
  <c r="H3" i="59"/>
  <c r="H2" i="59"/>
  <c r="H1" i="59"/>
  <c r="A3" i="65"/>
  <c r="A2" i="65"/>
  <c r="A1" i="65"/>
  <c r="A3" i="64" l="1"/>
  <c r="A1" i="64"/>
  <c r="A3" i="63"/>
  <c r="A1" i="63"/>
  <c r="D35" i="64"/>
  <c r="D15" i="63"/>
  <c r="D8" i="63"/>
  <c r="D21" i="63" s="1"/>
  <c r="A3" i="59" l="1"/>
  <c r="A3" i="60" s="1"/>
  <c r="A2" i="59"/>
  <c r="A1" i="59"/>
  <c r="A1" i="60" s="1"/>
  <c r="E3" i="62"/>
  <c r="E2" i="62"/>
  <c r="E1" i="62"/>
  <c r="E3" i="61"/>
  <c r="E2" i="61"/>
  <c r="E1" i="61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<sst xmlns="http://schemas.openxmlformats.org/spreadsheetml/2006/main" count="1319" uniqueCount="900">
  <si>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</si>
  <si>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</si>
  <si>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</si>
  <si>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</si>
  <si>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</si>
  <si>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</si>
  <si>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</si>
  <si>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</si>
  <si>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</si>
  <si>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</si>
  <si>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</si>
  <si>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</si>
  <si>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</si>
  <si>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</si>
  <si>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</si>
  <si>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</si>
  <si>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</si>
  <si>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</si>
  <si>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</si>
  <si>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</si>
  <si>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</si>
  <si>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</si>
  <si>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</si>
  <si>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</si>
  <si>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</si>
  <si>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</si>
  <si>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</si>
  <si>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</si>
  <si>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</si>
  <si>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</si>
  <si>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</si>
  <si>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</si>
  <si>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</si>
  <si>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</si>
  <si>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</si>
  <si>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</si>
  <si>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</si>
  <si>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</si>
  <si>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</si>
  <si>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</si>
  <si>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</si>
  <si>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</si>
  <si>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</si>
  <si>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</si>
  <si>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</si>
  <si>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</si>
  <si>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</si>
  <si>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</si>
  <si>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</si>
  <si>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</si>
  <si>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</si>
  <si>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</si>
  <si>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</si>
  <si>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</si>
  <si>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</si>
  <si>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</si>
  <si>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</si>
  <si>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</si>
  <si>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</si>
  <si>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</si>
  <si>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</si>
  <si>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</si>
  <si>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</si>
  <si>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</si>
  <si>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</si>
  <si>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</si>
  <si>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</si>
  <si>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</si>
  <si>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</si>
  <si>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</si>
  <si>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</si>
  <si>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</si>
  <si>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</si>
  <si>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</si>
  <si>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</si>
  <si>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</si>
  <si>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</si>
  <si>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</si>
  <si>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</si>
  <si>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</si>
  <si>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</si>
  <si>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</si>
  <si>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</si>
  <si>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</si>
  <si>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</si>
  <si>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</si>
  <si>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</si>
  <si>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</si>
  <si>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</si>
  <si>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</si>
  <si>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</si>
  <si>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</si>
  <si>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</si>
  <si>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</si>
  <si>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</si>
  <si>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</si>
  <si>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</si>
  <si>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</si>
  <si>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</si>
  <si>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</si>
  <si>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</si>
  <si>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</si>
  <si>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</si>
  <si>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</si>
  <si>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</si>
  <si>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</si>
  <si>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</si>
  <si>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</si>
  <si>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</si>
  <si>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</si>
  <si>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</si>
  <si>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</si>
  <si>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</si>
  <si>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</si>
  <si>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</si>
  <si>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</si>
  <si>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</si>
  <si>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</si>
  <si>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</si>
  <si>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</si>
  <si>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</si>
  <si>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</si>
  <si>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</si>
  <si>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</si>
  <si>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</si>
  <si>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</si>
  <si>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</si>
  <si>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</si>
  <si>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</si>
  <si>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</si>
  <si>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</si>
  <si>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</si>
  <si>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</si>
  <si>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</si>
  <si>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</si>
  <si>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</si>
  <si>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</si>
  <si>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</si>
  <si>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</si>
  <si>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</si>
  <si>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</si>
  <si>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</si>
  <si>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</si>
  <si>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</si>
  <si>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</si>
  <si>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</si>
  <si>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</si>
  <si>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</si>
  <si>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</si>
  <si>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</si>
  <si>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</si>
  <si>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</si>
  <si>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</si>
  <si>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</si>
  <si>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</si>
  <si>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</si>
  <si>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</si>
  <si>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</si>
  <si>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</si>
  <si>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</si>
  <si>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</si>
  <si>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</si>
  <si>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</si>
  <si>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</si>
  <si>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</si>
  <si>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</si>
  <si>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</si>
  <si>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</si>
  <si>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</si>
  <si>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</si>
  <si>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</si>
  <si>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</si>
  <si>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</si>
  <si>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</si>
  <si>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</si>
  <si>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</si>
  <si>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</si>
  <si>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</si>
  <si>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</si>
  <si>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</si>
  <si>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</si>
  <si>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</si>
  <si>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</si>
  <si>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</si>
  <si>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</si>
  <si>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</si>
  <si>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</si>
  <si>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</si>
  <si>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</si>
  <si>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</si>
  <si>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</si>
  <si>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</si>
  <si>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</si>
  <si>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</si>
  <si>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</si>
  <si>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</si>
  <si>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</si>
  <si>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</si>
  <si>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</si>
  <si>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</si>
  <si>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</si>
  <si>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</si>
  <si>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</si>
  <si>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</si>
  <si>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</si>
  <si>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</si>
  <si>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</si>
  <si>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</si>
  <si>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</si>
  <si>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</si>
  <si>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</si>
  <si>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</si>
  <si>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</si>
  <si>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</si>
  <si>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</si>
  <si>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</si>
  <si>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</si>
  <si>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</si>
  <si>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</si>
  <si>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</si>
  <si>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</si>
  <si>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</si>
  <si>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</si>
  <si>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</si>
  <si>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</si>
  <si>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</si>
  <si>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</si>
  <si>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</si>
  <si>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</si>
  <si>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</si>
  <si>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</si>
  <si>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</si>
  <si>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</si>
  <si>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</si>
  <si>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</si>
  <si>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</si>
  <si>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</si>
  <si>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</si>
  <si>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</si>
  <si>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</si>
  <si>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</si>
  <si>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</si>
  <si>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</si>
  <si>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</si>
  <si>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</si>
  <si>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</si>
  <si>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</si>
  <si>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</si>
  <si>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</si>
  <si>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</si>
  <si>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</si>
  <si>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</si>
  <si>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</si>
  <si>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</si>
  <si>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</si>
  <si>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</si>
  <si>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</si>
  <si>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</si>
  <si>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</si>
  <si>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</si>
  <si>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</si>
  <si>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</si>
  <si>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</si>
  <si>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</si>
  <si>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</si>
  <si>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</si>
  <si>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</si>
  <si>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</si>
  <si>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</si>
  <si>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</si>
  <si>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</si>
  <si>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</si>
  <si>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</si>
  <si>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</si>
  <si>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</si>
  <si>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</si>
  <si>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</si>
  <si>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</si>
  <si>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</si>
  <si>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</si>
  <si>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</si>
  <si>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</si>
  <si>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</si>
  <si>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</si>
  <si>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</si>
  <si>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</si>
  <si>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</si>
  <si>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</si>
  <si>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</si>
  <si>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</si>
  <si>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</si>
  <si>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</si>
  <si>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</si>
  <si>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</si>
  <si>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</si>
  <si>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</si>
  <si>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</si>
  <si>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</si>
  <si>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</si>
  <si>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</si>
  <si>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</si>
  <si>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</si>
  <si>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</si>
  <si>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</si>
  <si>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</si>
  <si>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</si>
  <si>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</si>
  <si>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</si>
  <si>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</si>
  <si>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</si>
  <si>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</si>
  <si>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</si>
  <si>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</si>
  <si>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</si>
  <si>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</si>
  <si>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</si>
  <si>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</si>
  <si>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</si>
  <si>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</si>
  <si>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</si>
  <si>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</si>
  <si>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</si>
  <si>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</si>
  <si>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</si>
  <si>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</si>
  <si>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</si>
  <si>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</si>
  <si>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</si>
  <si>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</si>
  <si>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</si>
  <si>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</si>
  <si>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</si>
  <si>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</si>
  <si>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</si>
  <si>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</si>
  <si>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</si>
  <si>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</si>
  <si>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</si>
  <si>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</si>
  <si>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</si>
  <si>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</si>
  <si>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</si>
  <si>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</si>
  <si>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</si>
  <si>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</si>
  <si>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</si>
  <si>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</si>
  <si>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</si>
  <si>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</si>
  <si>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</si>
  <si>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</si>
  <si>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</si>
  <si>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</si>
  <si>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</si>
  <si>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</si>
  <si>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</si>
  <si>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</si>
  <si>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</si>
  <si>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</si>
  <si>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</si>
  <si>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</si>
  <si>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</si>
  <si>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</si>
  <si>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</si>
  <si>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</si>
  <si>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</si>
  <si>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</si>
  <si>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</si>
  <si>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</si>
  <si>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</si>
  <si>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</si>
  <si>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</si>
  <si>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</si>
  <si>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</si>
  <si>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</si>
  <si>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</si>
  <si>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</si>
  <si>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</si>
  <si>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</si>
  <si>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</si>
  <si>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</si>
  <si>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</si>
  <si>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</si>
  <si>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</si>
  <si>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</si>
  <si>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</si>
  <si>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</si>
  <si>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</si>
  <si>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</si>
  <si>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</si>
  <si>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</si>
  <si>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</si>
  <si>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</si>
  <si>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</si>
  <si>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</si>
  <si>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</si>
  <si>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</si>
  <si>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</si>
  <si>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</si>
  <si>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</si>
  <si>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</si>
  <si>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</si>
  <si>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</si>
  <si>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</si>
  <si>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</si>
  <si>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</si>
  <si>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</si>
  <si>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</si>
  <si>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</si>
  <si>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</si>
  <si>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</si>
  <si>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</si>
  <si>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</si>
  <si>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</si>
  <si>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</si>
  <si>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</si>
  <si>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</si>
  <si>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</si>
  <si>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</si>
  <si>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</si>
  <si>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</si>
  <si>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</si>
  <si>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</si>
  <si>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</si>
  <si>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</si>
  <si>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</si>
  <si>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</si>
  <si>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</si>
  <si>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</si>
  <si>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</si>
  <si>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</si>
  <si>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</si>
  <si>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</si>
  <si>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</si>
  <si>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</si>
  <si>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</si>
  <si>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</si>
  <si>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</si>
  <si>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</si>
  <si>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</si>
  <si>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</si>
  <si>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</si>
  <si>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</si>
  <si>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</si>
  <si>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</si>
  <si>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</si>
  <si>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</si>
  <si>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</si>
  <si>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</si>
  <si>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</si>
  <si>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</si>
  <si>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</si>
  <si>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</si>
  <si>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</si>
  <si>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</si>
  <si>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</si>
  <si>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</si>
  <si>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</si>
  <si>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</si>
  <si>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</si>
  <si>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</si>
  <si>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</si>
  <si>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</si>
  <si>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</si>
  <si>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</si>
  <si>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</si>
  <si>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</si>
  <si>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</si>
  <si>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</si>
  <si>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</si>
  <si>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</si>
  <si>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</si>
  <si>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</si>
  <si>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</si>
  <si>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</si>
  <si>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</si>
  <si>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</si>
  <si>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</si>
  <si>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</si>
  <si>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</si>
  <si>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</si>
  <si>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</si>
  <si>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</si>
  <si>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</si>
  <si>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</si>
  <si>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</si>
  <si>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</si>
  <si>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</si>
  <si>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</si>
  <si>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</si>
  <si>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</si>
  <si>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</si>
  <si>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</si>
  <si>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</si>
  <si>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</si>
  <si>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</si>
  <si>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</si>
  <si>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</si>
  <si>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</si>
  <si>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</si>
  <si>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</si>
  <si>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</si>
  <si>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</si>
  <si>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</si>
  <si>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</si>
  <si>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</si>
  <si>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</si>
  <si>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</si>
  <si>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</si>
  <si>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</si>
  <si>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</si>
  <si>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</si>
  <si>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</si>
  <si>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</si>
  <si>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</si>
  <si>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</si>
  <si>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</si>
  <si>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</si>
  <si>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</si>
  <si>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</si>
  <si>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</si>
  <si>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</si>
  <si>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</si>
  <si>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</si>
  <si>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</si>
  <si>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</si>
  <si>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</si>
  <si>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</si>
  <si>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</si>
  <si>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</si>
  <si>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</si>
  <si>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</si>
  <si>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</si>
  <si>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</si>
  <si>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</si>
  <si>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</si>
  <si>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</si>
  <si>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</si>
  <si>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</si>
  <si>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</si>
  <si>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</si>
  <si>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</si>
  <si>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</si>
  <si>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</si>
  <si>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</si>
  <si>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</si>
  <si>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</si>
  <si>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</si>
  <si>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</si>
  <si>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</si>
  <si>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</si>
  <si>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</si>
  <si>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</si>
  <si>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</si>
  <si>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</si>
  <si>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</si>
  <si>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</si>
  <si>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</si>
  <si>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</si>
  <si>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</si>
  <si>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</si>
  <si>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</si>
  <si>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</si>
  <si>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</si>
  <si>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</si>
  <si>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</si>
  <si>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</si>
  <si>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</si>
  <si>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</si>
  <si>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</si>
  <si>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</si>
  <si>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</si>
  <si>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</si>
  <si>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</si>
  <si>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</si>
  <si>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</si>
  <si>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</si>
  <si>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</si>
  <si>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</si>
  <si>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</si>
  <si>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</si>
  <si>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</si>
  <si>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</si>
  <si>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</si>
  <si>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</si>
  <si>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</si>
  <si>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</si>
  <si>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</si>
  <si>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</si>
  <si>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</si>
  <si>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</si>
  <si>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</si>
  <si>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</si>
  <si>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</si>
  <si>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</si>
  <si>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</si>
  <si>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</si>
  <si>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</si>
  <si>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</si>
  <si>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</si>
  <si>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</si>
  <si>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</si>
  <si>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</si>
  <si>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</si>
  <si>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</si>
  <si>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</si>
  <si>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</si>
  <si>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</si>
  <si>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</si>
  <si>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</si>
  <si>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</si>
  <si>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</si>
  <si>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</si>
  <si>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</si>
  <si>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</si>
  <si>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</si>
  <si>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</si>
  <si>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</si>
  <si>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</si>
  <si>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</si>
  <si>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</si>
  <si>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</si>
  <si>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</si>
  <si>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EQUIPOS Y APARATOS AUDIOVISUALES</t>
  </si>
  <si>
    <t>EQUIPO MEDICO Y DE LABORATORIO</t>
  </si>
  <si>
    <t>12450-5511-0000-0000</t>
  </si>
  <si>
    <t>OTROS EQUIPOS</t>
  </si>
  <si>
    <t>LICENCIAS INFORMATICAS E INTELECTUALES</t>
  </si>
  <si>
    <t>LINEA RECTA</t>
  </si>
  <si>
    <t>BUEN ESTADO</t>
  </si>
  <si>
    <t>SE PAGA EN EL SIGUIENTE MES</t>
  </si>
  <si>
    <t>21171-0000-0001-0000</t>
  </si>
  <si>
    <t>INGRESOS POR ACTIVIDAD PROPIA</t>
  </si>
  <si>
    <t>RECURSO MUNICIPAL Y PROPIO</t>
  </si>
  <si>
    <t>11112-0000-0001-0000</t>
  </si>
  <si>
    <t>11112-0000-0002-0000</t>
  </si>
  <si>
    <t>ACADEMIA METROPOLITANA DE SEGURIDAD PÚBLICA DE LEÓN, GUANAJUATO</t>
  </si>
  <si>
    <t>11226-0000-0001-0000</t>
  </si>
  <si>
    <t>MUNICIPIO DE LEON</t>
  </si>
  <si>
    <t>11226-0000-0017-0000</t>
  </si>
  <si>
    <t>MUNICIPIO DE ABASOLO GUANAJUATO</t>
  </si>
  <si>
    <t>11226-0000-0019-0000</t>
  </si>
  <si>
    <t>SE COBRA EN EL MES SIGUIENTE</t>
  </si>
  <si>
    <t>11231-0000-0003-0000</t>
  </si>
  <si>
    <t>11231-0000-0019-0000</t>
  </si>
  <si>
    <t>11231-0000-0021-0000</t>
  </si>
  <si>
    <t>JOSE DE JESUS URBINA HERNANDEZ</t>
  </si>
  <si>
    <t>LEILANI TORTOLERO GARCÍA</t>
  </si>
  <si>
    <t>11511-2111-0000-0000</t>
  </si>
  <si>
    <t>MATERIALES Y UTILES DE OFICINA</t>
  </si>
  <si>
    <t>11511-2141-0000-0000</t>
  </si>
  <si>
    <t>MATERIALES Y UTILES DE TECNOLOGIAS</t>
  </si>
  <si>
    <t>11511-2151-0000-0000</t>
  </si>
  <si>
    <t>MATERIAL IMPRESO E INFORMACION DIGITAL</t>
  </si>
  <si>
    <t>11511-2161-0000-0000</t>
  </si>
  <si>
    <t>MATERIAL DE LIMPIEZA</t>
  </si>
  <si>
    <t>11512-2211-0000-0000</t>
  </si>
  <si>
    <t>PRODUCTOS ALIMENTICIOS PARA PERSONAS</t>
  </si>
  <si>
    <t>11512-2231-0000-0000</t>
  </si>
  <si>
    <t>UTENSILIOS PARA EL SERVICIO DE ALIMENTAC</t>
  </si>
  <si>
    <t>11513-2411-0000-0000</t>
  </si>
  <si>
    <t>PRODUCTOS MINERALES NO METÁLICOS</t>
  </si>
  <si>
    <t>11513-2421-0000-0000</t>
  </si>
  <si>
    <t>CEMENTO Y PRODUCTOS DE CONCRETO</t>
  </si>
  <si>
    <t>11513-2431-0000-0000</t>
  </si>
  <si>
    <t>CAL,YESO Y PRODUCTOS DE YESO</t>
  </si>
  <si>
    <t>11513-2441-0000-0000</t>
  </si>
  <si>
    <t>MADERA Y PRODUCTOS DE MADERA</t>
  </si>
  <si>
    <t>11513-2461-0000-0000</t>
  </si>
  <si>
    <t>MATERIAL ELÉCTRICO Y ELECTRÓNICO</t>
  </si>
  <si>
    <t>11513-2471-0000-0000</t>
  </si>
  <si>
    <t>ARTÍCULOS METÁLICOS PARA CONSTRUCCIÓN</t>
  </si>
  <si>
    <t>11513-2481-0000-0000</t>
  </si>
  <si>
    <t>MATERIALES COMPLEMENTARIOS</t>
  </si>
  <si>
    <t>11513-2491-0000-0000</t>
  </si>
  <si>
    <t>OTROS MATERIALES Y ARTÍCULOS DE CONSTRUC</t>
  </si>
  <si>
    <t>11514-2511-0000-0000</t>
  </si>
  <si>
    <t>PRODUCTOS QUÍMICOS BÁSICOS</t>
  </si>
  <si>
    <t>11514-2521-0000-0000</t>
  </si>
  <si>
    <t>FERTILIZANTES, PESTICIDAS Y OTROS AGROQU</t>
  </si>
  <si>
    <t>11514-2531-0018-0000</t>
  </si>
  <si>
    <t>MEDICINAS</t>
  </si>
  <si>
    <t>11514-2541-0001-0000</t>
  </si>
  <si>
    <t>MATERIALES, ACCESORIOS Y SUMINISTROS</t>
  </si>
  <si>
    <t>11514-2561-0000-0000</t>
  </si>
  <si>
    <t>FIBRAS SINTÉTICAS, HULES, PLÁSTICOS Y DE</t>
  </si>
  <si>
    <t>11515-2613-0000-0000</t>
  </si>
  <si>
    <t>COMBUSTIBLES, LUBRICANTES Y ADITIVOS DES</t>
  </si>
  <si>
    <t>11516-2712-0014-0000</t>
  </si>
  <si>
    <t>VESTUARIO Y UNIFORMES DESTINADOS A ACTIV</t>
  </si>
  <si>
    <t>11516-2721-0000-0000</t>
  </si>
  <si>
    <t>PRENDAS DESEGURIDAD Y PROTECCIÓN PERSONA</t>
  </si>
  <si>
    <t>11516-2731-0000-0000</t>
  </si>
  <si>
    <t>ARTICULOS DEPORTIVOS</t>
  </si>
  <si>
    <t>11517-2821-0000-0000</t>
  </si>
  <si>
    <t>MATERIALES DE SEGURIDAD PUBLICA</t>
  </si>
  <si>
    <t>11518-2911-0000-0000</t>
  </si>
  <si>
    <t>HERRAMIENTAS MENORES</t>
  </si>
  <si>
    <t>11518-2921-0000-0000</t>
  </si>
  <si>
    <t>REFACCIONES Y ACCESORIOS MENORES DE EDIF</t>
  </si>
  <si>
    <t>11518-2931-0000-0000</t>
  </si>
  <si>
    <t>REFACCIONES Y ACCESORIOS MENORES DE MOBI</t>
  </si>
  <si>
    <t>11518-2941-0000-0000</t>
  </si>
  <si>
    <t>REFACCIONES YA CCESORIOS MENORES DE EQUI</t>
  </si>
  <si>
    <t>PEPS</t>
  </si>
  <si>
    <t>VALUACION ACTUALIZADA</t>
  </si>
  <si>
    <t>12351-6121-0000-0000</t>
  </si>
  <si>
    <t>EDIFICACIÓN NO HABITACIONAL</t>
  </si>
  <si>
    <t>12411-5111-0026-0000</t>
  </si>
  <si>
    <t>12412-5121-0001-0000</t>
  </si>
  <si>
    <t>MUEBLES EXCEPTO DE OFICINA Y ESTANTERIA</t>
  </si>
  <si>
    <t>12413-5151-0001-0000</t>
  </si>
  <si>
    <t>EQUIPO DE CÓMPUTO Y DE TECNOLOGÍAS DE LA</t>
  </si>
  <si>
    <t>12419-5191-0001-0000</t>
  </si>
  <si>
    <t>OTROS MOBILIARIOS Y EQUIPOS DE ADMINISTR</t>
  </si>
  <si>
    <t>12421-5211-0001-0000</t>
  </si>
  <si>
    <t>12423-5231-0001-0000</t>
  </si>
  <si>
    <t>CAMARAS FOTOGRAFICAS Y DE VIDEO</t>
  </si>
  <si>
    <t>12429-5291-0001-0000</t>
  </si>
  <si>
    <t>OTROS MOBILIARIO Y EQUIPO EDUCACIONAL Y</t>
  </si>
  <si>
    <t>12431-5311-0001-0000</t>
  </si>
  <si>
    <t>12441-5411-0018-0000</t>
  </si>
  <si>
    <t>AUTOMOVILES Y CAMIONES</t>
  </si>
  <si>
    <t>12441-5421-0001-0000</t>
  </si>
  <si>
    <t>CARROCERIAS Y REMOLQUES</t>
  </si>
  <si>
    <t>EQUIPO DEDEFENSA Y SEGURIDAD</t>
  </si>
  <si>
    <t>12464-5641-0001-0000</t>
  </si>
  <si>
    <t>12465-5651-0001-0000</t>
  </si>
  <si>
    <t>EQUIPO DE COMUNICACION Y TELECOMUNICACIO</t>
  </si>
  <si>
    <t>12466-5661-0001-0000</t>
  </si>
  <si>
    <t>12466-5691-0000-0000</t>
  </si>
  <si>
    <t>12467-5671-0001-0000</t>
  </si>
  <si>
    <t>HERRAMIENTAS Y MAQUINAS HERRAMIENTAS</t>
  </si>
  <si>
    <t>12590-5971-0001-0000</t>
  </si>
  <si>
    <t>21120-0000-0002-0000</t>
  </si>
  <si>
    <t>21120-0000-0024-0000</t>
  </si>
  <si>
    <t>21120-0000-0051-0000</t>
  </si>
  <si>
    <t>21120-0000-0083-0000</t>
  </si>
  <si>
    <t>21120-0000-0096-0000</t>
  </si>
  <si>
    <t>ARACELI ESQUIVEL DOMINGUEZ</t>
  </si>
  <si>
    <t>21120-0000-0108-0000</t>
  </si>
  <si>
    <t>SIPCOD S.A DE C.V.</t>
  </si>
  <si>
    <t>21120-0000-0137-0000</t>
  </si>
  <si>
    <t>OPTIGAS CARBURACION S.A DE C.V.</t>
  </si>
  <si>
    <t>21120-0000-0162-0000</t>
  </si>
  <si>
    <t>COMISION FEDERAL DE ELECTRICIDAD</t>
  </si>
  <si>
    <t>21120-0000-0165-0000</t>
  </si>
  <si>
    <t>MUÑOZ RAMIREZ JESSICA IRLANDA</t>
  </si>
  <si>
    <t>21120-0000-0183-0000</t>
  </si>
  <si>
    <t>CONTROL PRINT ENTER S.A DE C.V.</t>
  </si>
  <si>
    <t>21120-0000-0215-0000</t>
  </si>
  <si>
    <t>YELITO DEL BAJIO S.A DE C.V.</t>
  </si>
  <si>
    <t>21120-0000-0225-0000</t>
  </si>
  <si>
    <t>TELEFONOS DE MEXICO SAB DE C.V.</t>
  </si>
  <si>
    <t>21120-0000-0269-0000</t>
  </si>
  <si>
    <t>GASMART COMERCIALIZADORA S.A DE C.V.</t>
  </si>
  <si>
    <t>21120-0000-0283-0000</t>
  </si>
  <si>
    <t>LEDEZMA GUTIERREZ JULIO CESAR</t>
  </si>
  <si>
    <t>21120-0000-0312-0000</t>
  </si>
  <si>
    <t>HERNANDEZ RAMIREZ JAVIER</t>
  </si>
  <si>
    <t>21120-0000-0313-0000</t>
  </si>
  <si>
    <t>EOS SOLUCIONES S. DE R.L. DE C.V.</t>
  </si>
  <si>
    <t>21120-0000-0362-0000</t>
  </si>
  <si>
    <t>PEREZ PUENTE LUZ MARIA LOURDES</t>
  </si>
  <si>
    <t>21120-0000-0406-0000</t>
  </si>
  <si>
    <t>RADIOMOVIL DIPSA S.A DE C.V.</t>
  </si>
  <si>
    <t>21120-0000-0436-0000</t>
  </si>
  <si>
    <t>Elisa del Carmen Camarena Origel</t>
  </si>
  <si>
    <t>21120-0000-0444-0000</t>
  </si>
  <si>
    <t>MISCE, S. DE R.L. DE C.V.</t>
  </si>
  <si>
    <t>21120-0000-0448-0000</t>
  </si>
  <si>
    <t>Jose Leonardo Romo Muñoz</t>
  </si>
  <si>
    <t>21120-0000-0450-0000</t>
  </si>
  <si>
    <t>Maria del Carmen Cabrera Almanza</t>
  </si>
  <si>
    <t>21120-0000-0456-0000</t>
  </si>
  <si>
    <t>Juan Carlos Rocha Arenas</t>
  </si>
  <si>
    <t>21120-0000-0458-0000</t>
  </si>
  <si>
    <t>Olga Villalobos Valdivia</t>
  </si>
  <si>
    <t>21120-0000-0460-0000</t>
  </si>
  <si>
    <t>Soluciones en Diseño y Construcción Buen</t>
  </si>
  <si>
    <t>21120-0000-0461-0000</t>
  </si>
  <si>
    <t>Propimex, S. de R.L. de C.V.</t>
  </si>
  <si>
    <t>21120-0000-0463-0000</t>
  </si>
  <si>
    <t>Juan Gerardo Sanchez Davalos</t>
  </si>
  <si>
    <t>21120-0000-0467-0000</t>
  </si>
  <si>
    <t>Eduardo Rodriguez Cuellar</t>
  </si>
  <si>
    <t>21120-0000-0468-0000</t>
  </si>
  <si>
    <t>Jesus Maria Gutierrez Ruiz</t>
  </si>
  <si>
    <t>21120-0000-0474-0000</t>
  </si>
  <si>
    <t>MARIO ALBERTO FRAUSTO VELAZQUEZ</t>
  </si>
  <si>
    <t>21120-0000-0485-0000</t>
  </si>
  <si>
    <t>ROMELL GUZAMAN DUARTE</t>
  </si>
  <si>
    <t>21120-0000-0495-0000</t>
  </si>
  <si>
    <t>GRUPO KHALEL, S.A. DE C.V.</t>
  </si>
  <si>
    <t>21120-0000-0500-0000</t>
  </si>
  <si>
    <t>HECTOR GONZALEZ BECERRA</t>
  </si>
  <si>
    <t>21120-0000-0512-0000</t>
  </si>
  <si>
    <t>TORRES OLVERA VICTOR MANUEL</t>
  </si>
  <si>
    <t>21120-0000-0519-0000</t>
  </si>
  <si>
    <t>GABRIELA BARROSO VILLANUEVA</t>
  </si>
  <si>
    <t>21120-0000-0523-0000</t>
  </si>
  <si>
    <t>MUBARQUI, S.A. DE C.V.</t>
  </si>
  <si>
    <t>21120-0000-0534-0000</t>
  </si>
  <si>
    <t>GLOBALCENTER, S DE RL DE CV</t>
  </si>
  <si>
    <t>21120-0000-0541-0000</t>
  </si>
  <si>
    <t>JUANA YAHVEH GARCIA OJEDA</t>
  </si>
  <si>
    <t>21120-0000-0548-0000</t>
  </si>
  <si>
    <t>MIGUEL ANGEL JASSO CERVANTES</t>
  </si>
  <si>
    <t>21120-0000-0553-0000</t>
  </si>
  <si>
    <t>JUANA LILIANA CASTILLO ESCOBEDO</t>
  </si>
  <si>
    <t>21120-0000-0554-0000</t>
  </si>
  <si>
    <t>OPERADORA DE NEGOCIOS DEL BAJIO SA DE CV</t>
  </si>
  <si>
    <t>I.S.R. HONORARIOS</t>
  </si>
  <si>
    <t>21171-0000-0002-0000</t>
  </si>
  <si>
    <t>IMPUESTO CEDULAR</t>
  </si>
  <si>
    <t>21171-0000-0005-0000</t>
  </si>
  <si>
    <t>RETENCION IVA 4%</t>
  </si>
  <si>
    <t>21173-0000-0001-0000</t>
  </si>
  <si>
    <t>IMPUESTO SOBRE LA RENTA</t>
  </si>
  <si>
    <t>21179-0000-0001-0000</t>
  </si>
  <si>
    <t>DERECHOS POR LEGALIZACIÓN DE CERTIFICADO</t>
  </si>
  <si>
    <t>21199-0000-0003-0000</t>
  </si>
  <si>
    <t>I.V.A TRASLADADO</t>
  </si>
  <si>
    <t>21199-0000-0004-0000</t>
  </si>
  <si>
    <t>I.V.A PENDIENTE DE TRASLADAR</t>
  </si>
  <si>
    <t>43110-5200-0000-0000</t>
  </si>
  <si>
    <t>PRODUCTOS DE TIPO CORRIENTE</t>
  </si>
  <si>
    <t>43190-5900-0001-0000</t>
  </si>
  <si>
    <t>ADMINISTRATIVO Y OPERATIVO</t>
  </si>
  <si>
    <t>32100-0000-0000-0000</t>
  </si>
  <si>
    <t>RESULTADOS DE LEJERCICIO (AHORRO/DESAHOR</t>
  </si>
  <si>
    <t>32200-0000-0002-0000</t>
  </si>
  <si>
    <t>RESULTADO DEL EJERCICIO 2011</t>
  </si>
  <si>
    <t>32200-0000-0003-0000</t>
  </si>
  <si>
    <t>RESULTADO DEL EJERCICIO 2012</t>
  </si>
  <si>
    <t>32200-0000-0004-0000</t>
  </si>
  <si>
    <t>RESULTADO DE EJERCICIO 2013</t>
  </si>
  <si>
    <t>32200-0000-0005-0000</t>
  </si>
  <si>
    <t>RESULTADO DEL EJERCICIO 2014</t>
  </si>
  <si>
    <t>32200-0000-0006-0000</t>
  </si>
  <si>
    <t>RESULTADO DEL EJERCICIO 2015</t>
  </si>
  <si>
    <t>32200-0000-0007-0000</t>
  </si>
  <si>
    <t>RESULTADO DEL EJERCICIO 2016</t>
  </si>
  <si>
    <t>32200-0000-0008-0000</t>
  </si>
  <si>
    <t>RESULTADO DEL EJERCICIO 2017</t>
  </si>
  <si>
    <t>DIRECCION ADMINISTRATIVA EFECTIVO</t>
  </si>
  <si>
    <t>DIRECCION ADMINISTRATIVA DEBITO</t>
  </si>
  <si>
    <t>11121-0000-0001-0000</t>
  </si>
  <si>
    <t>BANCO DEL BAJIO SA Cta.64516520101</t>
  </si>
  <si>
    <t>11121-0000-0002-0000</t>
  </si>
  <si>
    <t>BANCO DEL BAJIO SACta.67347010101</t>
  </si>
  <si>
    <t>11121-0000-0003-0000</t>
  </si>
  <si>
    <t>BANCO DEL BAJIO SA Cta.68190230101</t>
  </si>
  <si>
    <t>11121-0000-0004-0000</t>
  </si>
  <si>
    <t>BANCO DEL BAJIO SA Cta.8171902</t>
  </si>
  <si>
    <t>OTROS DERECHOS A RECIBIR EFECTIVO O EQUI</t>
  </si>
  <si>
    <t>11290-0000-0001-0000</t>
  </si>
  <si>
    <t>I.V.A ACREDITABLE</t>
  </si>
  <si>
    <t>11290-0000-0002-0000</t>
  </si>
  <si>
    <t>I.V.A PENDIENTE DE ACREDITAR</t>
  </si>
  <si>
    <t>SE AMORTIZA EN EL SIGUIENTE MES</t>
  </si>
  <si>
    <t>11226-0000-0000-0000</t>
  </si>
  <si>
    <t>CUENTAS POR COBRAR A ENTIDADES FEDERATIV</t>
  </si>
  <si>
    <t>MUNICIPIO DE APASEO EL GRANDE, GUANAJUA</t>
  </si>
  <si>
    <t>SECRETARIA DE FINANZAS DEL ESTADO DE GUA</t>
  </si>
  <si>
    <t>11231-0000-0024-0000</t>
  </si>
  <si>
    <t>RAÚL OROZCO LÓPEZ</t>
  </si>
  <si>
    <t>MUEBLES DE OFICINA Y ESTANTERÍA</t>
  </si>
  <si>
    <t>SISTEMAS DE AIRE ACONDICIONADO, CALEFACC</t>
  </si>
  <si>
    <t>EQUIPOS DE GENERACION ELECTRICA APARATOS</t>
  </si>
  <si>
    <t>Soluciones y Direccion Empresarial s.a d</t>
  </si>
  <si>
    <t>Banco del Bajio s.a</t>
  </si>
  <si>
    <t>Linotipografia Davalos Hermanos s.a de c</t>
  </si>
  <si>
    <t>Oficinas y Escolares s.a de c.v.</t>
  </si>
  <si>
    <t>11231-0000-0020-0000</t>
  </si>
  <si>
    <t>LUZ ELENA GUTIÉRREZ GUZMÁN</t>
  </si>
  <si>
    <t>11231-0000-0023-0000</t>
  </si>
  <si>
    <t>CAROLINA HERNANDEZ CORONEL</t>
  </si>
  <si>
    <t>11231-0000-0030-0000</t>
  </si>
  <si>
    <t>MONICA CLARIBEL HERRERA VILLALOBOS</t>
  </si>
  <si>
    <t>21199-0000-0012-0000</t>
  </si>
  <si>
    <t>21199-0000-0013-0000</t>
  </si>
  <si>
    <t>Correspondiente del 01 de Enero al 31 de Diciembre de 2018</t>
  </si>
  <si>
    <t>11226-0000-0064-0000</t>
  </si>
  <si>
    <t>MUNICIPIO DE SOLEDAD DE GRACIANO SANCHEZ</t>
  </si>
  <si>
    <t>12510-5911-0001-0000</t>
  </si>
  <si>
    <t>SOFWARE</t>
  </si>
  <si>
    <t>21120-0000-0075-0000</t>
  </si>
  <si>
    <t>Arte y Color Digital s.a de c.v.</t>
  </si>
  <si>
    <t>21120-0000-0348-0000</t>
  </si>
  <si>
    <t>CAMPOS FRIAS ALFREDO MANUEL</t>
  </si>
  <si>
    <t>21171-0000-0000-0000</t>
  </si>
  <si>
    <t>RETENCIONES DE IMPUESTOS POR PAGAR A CP</t>
  </si>
  <si>
    <t>21173-0000-0000-0000</t>
  </si>
  <si>
    <t>IMPUESTO Y DERECHOS POR PAGAR A CP</t>
  </si>
  <si>
    <t>21179-0000-0000-0000</t>
  </si>
  <si>
    <t>OTRAS RETENCIONES Y CONTRIBUCIONES POR P</t>
  </si>
  <si>
    <t>21199-0000-0000-0000</t>
  </si>
  <si>
    <t>OTRAS CUENTAS POR PAGAR A CP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</si>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</sst>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11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4" fillId="0" borderId="0" xfId="8" applyFont="1" applyAlignment="1">
      <alignment wrapText="1"/>
    </xf>
    <xf numFmtId="0" fontId="14" fillId="0" borderId="0" xfId="8" applyFont="1" applyFill="1" applyAlignment="1">
      <alignment horizontal="center"/>
    </xf>
    <xf numFmtId="0" fontId="14" fillId="0" borderId="0" xfId="8" quotePrefix="1" applyFont="1" applyFill="1" applyAlignment="1">
      <alignment horizontal="center"/>
    </xf>
    <xf numFmtId="0" fontId="14" fillId="0" borderId="0" xfId="9" applyFont="1" applyAlignment="1">
      <alignment wrapText="1"/>
    </xf>
    <xf numFmtId="43" fontId="13" fillId="0" borderId="1" xfId="12" applyFont="1" applyFill="1" applyBorder="1" applyAlignment="1">
      <alignment horizontal="right" vertical="center"/>
    </xf>
    <xf numFmtId="0" fontId="13" fillId="0" borderId="0" xfId="8" applyFont="1"/>
    <xf numFmtId="4" fontId="13" fillId="0" borderId="0" xfId="8" applyNumberFormat="1" applyFont="1"/>
    <xf numFmtId="0" fontId="14" fillId="0" borderId="0" xfId="8" applyFont="1" applyFill="1"/>
    <xf numFmtId="4" fontId="14" fillId="0" borderId="0" xfId="8" applyNumberFormat="1" applyFont="1" applyFill="1"/>
    <xf numFmtId="9" fontId="14" fillId="0" borderId="0" xfId="13" applyFont="1" applyFill="1"/>
    <xf numFmtId="0" fontId="13" fillId="0" borderId="0" xfId="8" applyFont="1" applyAlignment="1">
      <alignment horizontal="center"/>
    </xf>
    <xf numFmtId="9" fontId="13" fillId="0" borderId="0" xfId="8" applyNumberFormat="1" applyFont="1"/>
    <xf numFmtId="0" fontId="14" fillId="0" borderId="0" xfId="9" applyFont="1" applyFill="1" applyAlignment="1">
      <alignment wrapText="1"/>
    </xf>
    <xf numFmtId="0" fontId="14" fillId="0" borderId="0" xfId="9" applyFont="1" applyFill="1"/>
    <xf numFmtId="4" fontId="13" fillId="0" borderId="0" xfId="9" applyNumberFormat="1" applyFont="1"/>
    <xf numFmtId="0" fontId="21" fillId="0" borderId="0" xfId="8" applyFont="1" applyFill="1"/>
    <xf numFmtId="2" fontId="21" fillId="0" borderId="0" xfId="8" applyNumberFormat="1" applyFont="1" applyFill="1"/>
    <xf numFmtId="43" fontId="21" fillId="0" borderId="0" xfId="12" applyFont="1" applyFill="1"/>
    <xf numFmtId="4" fontId="14" fillId="0" borderId="0" xfId="8" applyNumberFormat="1" applyFont="1" applyAlignment="1">
      <alignment vertical="center"/>
    </xf>
    <xf numFmtId="0" fontId="13" fillId="10" borderId="0" xfId="9" applyFont="1" applyFill="1" applyAlignment="1">
      <alignment horizontal="center"/>
    </xf>
    <xf numFmtId="0" fontId="13" fillId="10" borderId="0" xfId="9" applyFont="1" applyFill="1"/>
    <xf numFmtId="4" fontId="14" fillId="0" borderId="0" xfId="9" applyNumberFormat="1" applyFont="1" applyFill="1"/>
    <xf numFmtId="43" fontId="14" fillId="0" borderId="0" xfId="12" applyFont="1" applyFill="1"/>
    <xf numFmtId="43" fontId="8" fillId="0" borderId="0" xfId="12" applyFont="1"/>
    <xf numFmtId="0" fontId="13" fillId="11" borderId="0" xfId="8" applyFont="1" applyFill="1" applyAlignment="1">
      <alignment horizontal="center"/>
    </xf>
    <xf numFmtId="0" fontId="13" fillId="11" borderId="0" xfId="8" applyFont="1" applyFill="1"/>
    <xf numFmtId="4" fontId="13" fillId="11" borderId="0" xfId="8" applyNumberFormat="1" applyFont="1" applyFill="1"/>
    <xf numFmtId="0" fontId="13" fillId="12" borderId="0" xfId="8" applyFont="1" applyFill="1" applyAlignment="1">
      <alignment horizontal="center"/>
    </xf>
    <xf numFmtId="0" fontId="13" fillId="12" borderId="0" xfId="8" applyFont="1" applyFill="1"/>
    <xf numFmtId="4" fontId="13" fillId="12" borderId="0" xfId="8" applyNumberFormat="1" applyFont="1" applyFill="1"/>
    <xf numFmtId="0" fontId="14" fillId="12" borderId="0" xfId="8" applyFont="1" applyFill="1" applyAlignment="1">
      <alignment horizontal="center"/>
    </xf>
    <xf numFmtId="0" fontId="14" fillId="12" borderId="0" xfId="8" applyFont="1" applyFill="1"/>
    <xf numFmtId="4" fontId="14" fillId="12" borderId="0" xfId="8" applyNumberFormat="1" applyFont="1" applyFill="1"/>
    <xf numFmtId="0" fontId="14" fillId="12" borderId="0" xfId="8" applyFont="1" applyFill="1" applyAlignment="1">
      <alignment wrapText="1"/>
    </xf>
    <xf numFmtId="9" fontId="13" fillId="12" borderId="0" xfId="13" applyFont="1" applyFill="1"/>
    <xf numFmtId="9" fontId="14" fillId="12" borderId="0" xfId="13" applyFont="1" applyFill="1"/>
    <xf numFmtId="9" fontId="13" fillId="12" borderId="0" xfId="8" applyNumberFormat="1" applyFont="1" applyFill="1"/>
    <xf numFmtId="0" fontId="13" fillId="12" borderId="0" xfId="9" applyFont="1" applyFill="1" applyAlignment="1">
      <alignment horizontal="center"/>
    </xf>
    <xf numFmtId="0" fontId="13" fillId="12" borderId="0" xfId="9" applyFont="1" applyFill="1"/>
    <xf numFmtId="4" fontId="13" fillId="12" borderId="0" xfId="9" applyNumberFormat="1" applyFont="1" applyFill="1"/>
    <xf numFmtId="0" fontId="13" fillId="12" borderId="0" xfId="9" applyFont="1" applyFill="1" applyAlignment="1">
      <alignment wrapText="1"/>
    </xf>
    <xf numFmtId="0" fontId="14" fillId="12" borderId="0" xfId="9" applyFont="1" applyFill="1" applyAlignment="1">
      <alignment horizontal="center"/>
    </xf>
    <xf numFmtId="0" fontId="14" fillId="12" borderId="0" xfId="9" applyFont="1" applyFill="1"/>
    <xf numFmtId="4" fontId="14" fillId="12" borderId="0" xfId="9" applyNumberFormat="1" applyFont="1" applyFill="1"/>
    <xf numFmtId="43" fontId="14" fillId="0" borderId="0" xfId="12" applyFont="1" applyAlignment="1">
      <alignment vertical="center"/>
    </xf>
    <xf numFmtId="43" fontId="14" fillId="0" borderId="0" xfId="12" applyFont="1"/>
    <xf numFmtId="43" fontId="22" fillId="0" borderId="0" xfId="12" applyFont="1" applyFill="1"/>
    <xf numFmtId="43" fontId="13" fillId="0" borderId="0" xfId="12" applyFont="1" applyFill="1"/>
    <xf numFmtId="43" fontId="14" fillId="0" borderId="0" xfId="8" applyNumberFormat="1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4">
    <cellStyle name="Hipervínculo" xfId="11" builtinId="8"/>
    <cellStyle name="Millares" xfId="12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" xfId="13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E39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E3" sqref="E3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96" t="s">
        <v>636</v>
      </c>
      <c r="B1" s="196"/>
      <c r="C1" s="73"/>
      <c r="D1" s="70" t="s">
        <v>287</v>
      </c>
      <c r="E1" s="71">
        <v>2018</v>
      </c>
    </row>
    <row r="2" spans="1:5" ht="18.95" customHeight="1" x14ac:dyDescent="0.2">
      <c r="A2" s="197" t="s">
        <v>288</v>
      </c>
      <c r="B2" s="197"/>
      <c r="C2" s="93"/>
      <c r="D2" s="70" t="s">
        <v>289</v>
      </c>
      <c r="E2" s="73" t="s">
        <v>899</v>
      </c>
    </row>
    <row r="3" spans="1:5" ht="18.95" customHeight="1" x14ac:dyDescent="0.2">
      <c r="A3" s="198" t="s">
        <v>882</v>
      </c>
      <c r="B3" s="198"/>
      <c r="C3" s="73"/>
      <c r="D3" s="70" t="s">
        <v>290</v>
      </c>
      <c r="E3" s="71">
        <v>2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5" t="s">
        <v>1</v>
      </c>
      <c r="B9" s="146" t="s">
        <v>2</v>
      </c>
    </row>
    <row r="10" spans="1:5" x14ac:dyDescent="0.2">
      <c r="A10" s="145" t="s">
        <v>3</v>
      </c>
      <c r="B10" s="146" t="s">
        <v>4</v>
      </c>
    </row>
    <row r="11" spans="1:5" x14ac:dyDescent="0.2">
      <c r="A11" s="145" t="s">
        <v>5</v>
      </c>
      <c r="B11" s="146" t="s">
        <v>6</v>
      </c>
    </row>
    <row r="12" spans="1:5" x14ac:dyDescent="0.2">
      <c r="A12" s="145" t="s">
        <v>218</v>
      </c>
      <c r="B12" s="146" t="s">
        <v>280</v>
      </c>
    </row>
    <row r="13" spans="1:5" x14ac:dyDescent="0.2">
      <c r="A13" s="145" t="s">
        <v>7</v>
      </c>
      <c r="B13" s="146" t="s">
        <v>279</v>
      </c>
    </row>
    <row r="14" spans="1:5" x14ac:dyDescent="0.2">
      <c r="A14" s="145" t="s">
        <v>8</v>
      </c>
      <c r="B14" s="146" t="s">
        <v>217</v>
      </c>
    </row>
    <row r="15" spans="1:5" x14ac:dyDescent="0.2">
      <c r="A15" s="145" t="s">
        <v>9</v>
      </c>
      <c r="B15" s="146" t="s">
        <v>10</v>
      </c>
    </row>
    <row r="16" spans="1:5" x14ac:dyDescent="0.2">
      <c r="A16" s="145" t="s">
        <v>11</v>
      </c>
      <c r="B16" s="146" t="s">
        <v>12</v>
      </c>
    </row>
    <row r="17" spans="1:2" x14ac:dyDescent="0.2">
      <c r="A17" s="145" t="s">
        <v>13</v>
      </c>
      <c r="B17" s="146" t="s">
        <v>14</v>
      </c>
    </row>
    <row r="18" spans="1:2" x14ac:dyDescent="0.2">
      <c r="A18" s="145" t="s">
        <v>15</v>
      </c>
      <c r="B18" s="146" t="s">
        <v>16</v>
      </c>
    </row>
    <row r="19" spans="1:2" x14ac:dyDescent="0.2">
      <c r="A19" s="145" t="s">
        <v>17</v>
      </c>
      <c r="B19" s="146" t="s">
        <v>18</v>
      </c>
    </row>
    <row r="20" spans="1:2" x14ac:dyDescent="0.2">
      <c r="A20" s="145" t="s">
        <v>19</v>
      </c>
      <c r="B20" s="146" t="s">
        <v>20</v>
      </c>
    </row>
    <row r="21" spans="1:2" x14ac:dyDescent="0.2">
      <c r="A21" s="145" t="s">
        <v>21</v>
      </c>
      <c r="B21" s="146" t="s">
        <v>274</v>
      </c>
    </row>
    <row r="22" spans="1:2" x14ac:dyDescent="0.2">
      <c r="A22" s="145" t="s">
        <v>22</v>
      </c>
      <c r="B22" s="146" t="s">
        <v>23</v>
      </c>
    </row>
    <row r="23" spans="1:2" x14ac:dyDescent="0.2">
      <c r="A23" s="145" t="s">
        <v>122</v>
      </c>
      <c r="B23" s="146" t="s">
        <v>24</v>
      </c>
    </row>
    <row r="24" spans="1:2" x14ac:dyDescent="0.2">
      <c r="A24" s="145" t="s">
        <v>123</v>
      </c>
      <c r="B24" s="146" t="s">
        <v>25</v>
      </c>
    </row>
    <row r="25" spans="1:2" x14ac:dyDescent="0.2">
      <c r="A25" s="145" t="s">
        <v>124</v>
      </c>
      <c r="B25" s="146" t="s">
        <v>26</v>
      </c>
    </row>
    <row r="26" spans="1:2" x14ac:dyDescent="0.2">
      <c r="A26" s="145" t="s">
        <v>27</v>
      </c>
      <c r="B26" s="146" t="s">
        <v>28</v>
      </c>
    </row>
    <row r="27" spans="1:2" x14ac:dyDescent="0.2">
      <c r="A27" s="145" t="s">
        <v>29</v>
      </c>
      <c r="B27" s="146" t="s">
        <v>30</v>
      </c>
    </row>
    <row r="28" spans="1:2" x14ac:dyDescent="0.2">
      <c r="A28" s="145" t="s">
        <v>31</v>
      </c>
      <c r="B28" s="146" t="s">
        <v>32</v>
      </c>
    </row>
    <row r="29" spans="1:2" x14ac:dyDescent="0.2">
      <c r="A29" s="145" t="s">
        <v>33</v>
      </c>
      <c r="B29" s="146" t="s">
        <v>34</v>
      </c>
    </row>
    <row r="30" spans="1:2" x14ac:dyDescent="0.2">
      <c r="A30" s="145" t="s">
        <v>120</v>
      </c>
      <c r="B30" s="146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5" t="s">
        <v>90</v>
      </c>
      <c r="B33" s="146" t="s">
        <v>85</v>
      </c>
    </row>
    <row r="34" spans="1:2" x14ac:dyDescent="0.2">
      <c r="A34" s="145" t="s">
        <v>91</v>
      </c>
      <c r="B34" s="146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6" t="s">
        <v>36</v>
      </c>
    </row>
    <row r="38" spans="1:2" x14ac:dyDescent="0.2">
      <c r="A38" s="40"/>
      <c r="B38" s="146" t="s">
        <v>37</v>
      </c>
    </row>
    <row r="39" spans="1:2" ht="12" thickBot="1" x14ac:dyDescent="0.25">
      <c r="A39" s="44"/>
      <c r="B39" s="4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21"/>
  <sheetViews>
    <sheetView showGridLines="0" workbookViewId="0">
      <selection activeCell="C13" sqref="C13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203" t="str">
        <f>'Notas a los Edos Financieros'!A1</f>
        <v>ACADEMIA METROPOLITANA DE SEGURIDAD PÚBLICA DE LEÓN, GUANAJUATO</v>
      </c>
      <c r="B1" s="203"/>
      <c r="C1" s="203"/>
      <c r="D1" s="203"/>
    </row>
    <row r="2" spans="1:4" s="94" customFormat="1" ht="18.95" customHeight="1" x14ac:dyDescent="0.25">
      <c r="A2" s="203" t="s">
        <v>621</v>
      </c>
      <c r="B2" s="203"/>
      <c r="C2" s="203"/>
      <c r="D2" s="203"/>
    </row>
    <row r="3" spans="1:4" s="94" customFormat="1" ht="18.95" customHeight="1" x14ac:dyDescent="0.25">
      <c r="A3" s="203" t="str">
        <f>'Notas a los Edos Financieros'!A3</f>
        <v>Correspondiente del 01 de Enero al 31 de Diciembre de 2018</v>
      </c>
      <c r="B3" s="203"/>
      <c r="C3" s="203"/>
      <c r="D3" s="203"/>
    </row>
    <row r="4" spans="1:4" s="97" customFormat="1" ht="18.95" customHeight="1" x14ac:dyDescent="0.2">
      <c r="A4" s="204" t="s">
        <v>617</v>
      </c>
      <c r="B4" s="204"/>
      <c r="C4" s="204"/>
      <c r="D4" s="204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51">
        <v>57287037.170000002</v>
      </c>
      <c r="D6" s="101">
        <f>+C6</f>
        <v>57287037.170000002</v>
      </c>
    </row>
    <row r="7" spans="1:4" x14ac:dyDescent="0.2">
      <c r="B7" s="102"/>
      <c r="C7" s="103"/>
      <c r="D7" s="104"/>
    </row>
    <row r="8" spans="1:4" x14ac:dyDescent="0.2">
      <c r="A8" s="105" t="s">
        <v>145</v>
      </c>
      <c r="B8" s="106"/>
      <c r="C8" s="107">
        <f>SUM(C9:C13)</f>
        <v>78224.7</v>
      </c>
      <c r="D8" s="108">
        <f>SUM(C9:C13)</f>
        <v>78224.7</v>
      </c>
    </row>
    <row r="9" spans="1:4" x14ac:dyDescent="0.2">
      <c r="A9" s="109"/>
      <c r="B9" s="110" t="s">
        <v>144</v>
      </c>
      <c r="C9" s="111">
        <v>0</v>
      </c>
      <c r="D9" s="112"/>
    </row>
    <row r="10" spans="1:4" x14ac:dyDescent="0.2">
      <c r="A10" s="109"/>
      <c r="B10" s="110" t="s">
        <v>143</v>
      </c>
      <c r="C10" s="111">
        <v>0</v>
      </c>
      <c r="D10" s="113"/>
    </row>
    <row r="11" spans="1:4" x14ac:dyDescent="0.2">
      <c r="A11" s="109"/>
      <c r="B11" s="110" t="s">
        <v>142</v>
      </c>
      <c r="C11" s="111">
        <v>0</v>
      </c>
      <c r="D11" s="113"/>
    </row>
    <row r="12" spans="1:4" x14ac:dyDescent="0.2">
      <c r="A12" s="109"/>
      <c r="B12" s="110" t="s">
        <v>141</v>
      </c>
      <c r="C12" s="111">
        <v>0</v>
      </c>
      <c r="D12" s="113"/>
    </row>
    <row r="13" spans="1:4" x14ac:dyDescent="0.2">
      <c r="A13" s="114" t="s">
        <v>140</v>
      </c>
      <c r="B13" s="110"/>
      <c r="C13" s="111">
        <v>78224.7</v>
      </c>
      <c r="D13" s="113"/>
    </row>
    <row r="14" spans="1:4" x14ac:dyDescent="0.2">
      <c r="B14" s="115"/>
      <c r="C14" s="116"/>
      <c r="D14" s="117"/>
    </row>
    <row r="15" spans="1:4" x14ac:dyDescent="0.2">
      <c r="A15" s="105" t="s">
        <v>139</v>
      </c>
      <c r="B15" s="106"/>
      <c r="C15" s="107">
        <f>SUM(C16:C19)</f>
        <v>0</v>
      </c>
      <c r="D15" s="108">
        <f>SUM(D16:D19)</f>
        <v>0</v>
      </c>
    </row>
    <row r="16" spans="1:4" x14ac:dyDescent="0.2">
      <c r="A16" s="109"/>
      <c r="B16" s="110" t="s">
        <v>138</v>
      </c>
      <c r="C16" s="111">
        <v>0</v>
      </c>
      <c r="D16" s="112"/>
    </row>
    <row r="17" spans="1:4" x14ac:dyDescent="0.2">
      <c r="A17" s="109"/>
      <c r="B17" s="110" t="s">
        <v>137</v>
      </c>
      <c r="C17" s="111">
        <v>0</v>
      </c>
      <c r="D17" s="113"/>
    </row>
    <row r="18" spans="1:4" x14ac:dyDescent="0.2">
      <c r="A18" s="109"/>
      <c r="B18" s="110" t="s">
        <v>136</v>
      </c>
      <c r="C18" s="111">
        <v>0</v>
      </c>
      <c r="D18" s="113"/>
    </row>
    <row r="19" spans="1:4" x14ac:dyDescent="0.2">
      <c r="A19" s="114" t="s">
        <v>135</v>
      </c>
      <c r="B19" s="118"/>
      <c r="C19" s="119">
        <v>0</v>
      </c>
      <c r="D19" s="113"/>
    </row>
    <row r="20" spans="1:4" x14ac:dyDescent="0.2">
      <c r="B20" s="120"/>
      <c r="C20" s="121"/>
      <c r="D20" s="117"/>
    </row>
    <row r="21" spans="1:4" x14ac:dyDescent="0.2">
      <c r="A21" s="100" t="s">
        <v>134</v>
      </c>
      <c r="B21" s="100"/>
      <c r="C21" s="122"/>
      <c r="D21" s="101">
        <f>+D6+D8-D15</f>
        <v>57365261.870000005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35"/>
  <sheetViews>
    <sheetView showGridLines="0" topLeftCell="A13" workbookViewId="0">
      <selection activeCell="D35" sqref="D35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2" customWidth="1"/>
    <col min="5" max="16384" width="11.42578125" style="96"/>
  </cols>
  <sheetData>
    <row r="1" spans="1:4" s="123" customFormat="1" ht="18.95" customHeight="1" x14ac:dyDescent="0.25">
      <c r="A1" s="205" t="str">
        <f>'Notas a los Edos Financieros'!A1</f>
        <v>ACADEMIA METROPOLITANA DE SEGURIDAD PÚBLICA DE LEÓN, GUANAJUATO</v>
      </c>
      <c r="B1" s="205"/>
      <c r="C1" s="205"/>
      <c r="D1" s="205"/>
    </row>
    <row r="2" spans="1:4" s="123" customFormat="1" ht="18.95" customHeight="1" x14ac:dyDescent="0.25">
      <c r="A2" s="205" t="s">
        <v>622</v>
      </c>
      <c r="B2" s="205"/>
      <c r="C2" s="205"/>
      <c r="D2" s="205"/>
    </row>
    <row r="3" spans="1:4" s="123" customFormat="1" ht="18.95" customHeight="1" x14ac:dyDescent="0.25">
      <c r="A3" s="205" t="str">
        <f>'Notas a los Edos Financieros'!A3</f>
        <v>Correspondiente del 01 de Enero al 31 de Diciembre de 2018</v>
      </c>
      <c r="B3" s="205"/>
      <c r="C3" s="205"/>
      <c r="D3" s="205"/>
    </row>
    <row r="4" spans="1:4" s="124" customFormat="1" x14ac:dyDescent="0.2">
      <c r="A4" s="206"/>
      <c r="B4" s="206"/>
      <c r="C4" s="206"/>
      <c r="D4" s="206"/>
    </row>
    <row r="5" spans="1:4" x14ac:dyDescent="0.2">
      <c r="A5" s="125" t="s">
        <v>168</v>
      </c>
      <c r="B5" s="126"/>
      <c r="C5" s="127">
        <v>43286348.829999991</v>
      </c>
      <c r="D5" s="128">
        <f>+C5</f>
        <v>43286348.829999991</v>
      </c>
    </row>
    <row r="6" spans="1:4" x14ac:dyDescent="0.2">
      <c r="A6" s="129"/>
      <c r="B6" s="102"/>
      <c r="C6" s="130"/>
      <c r="D6" s="131"/>
    </row>
    <row r="7" spans="1:4" x14ac:dyDescent="0.2">
      <c r="A7" s="105" t="s">
        <v>167</v>
      </c>
      <c r="B7" s="132"/>
      <c r="C7" s="127"/>
      <c r="D7" s="133">
        <f>SUM(C8:C24)</f>
        <v>1559694.49</v>
      </c>
    </row>
    <row r="8" spans="1:4" x14ac:dyDescent="0.2">
      <c r="A8" s="109"/>
      <c r="B8" s="134" t="s">
        <v>166</v>
      </c>
      <c r="C8" s="111">
        <v>126921.61</v>
      </c>
      <c r="D8" s="135"/>
    </row>
    <row r="9" spans="1:4" x14ac:dyDescent="0.2">
      <c r="A9" s="109"/>
      <c r="B9" s="134" t="s">
        <v>165</v>
      </c>
      <c r="C9" s="111">
        <v>23568.57</v>
      </c>
      <c r="D9" s="136"/>
    </row>
    <row r="10" spans="1:4" x14ac:dyDescent="0.2">
      <c r="A10" s="109"/>
      <c r="B10" s="134" t="s">
        <v>164</v>
      </c>
      <c r="C10" s="111">
        <v>0</v>
      </c>
      <c r="D10" s="136"/>
    </row>
    <row r="11" spans="1:4" x14ac:dyDescent="0.2">
      <c r="A11" s="109"/>
      <c r="B11" s="134" t="s">
        <v>163</v>
      </c>
      <c r="C11" s="111">
        <v>0</v>
      </c>
      <c r="D11" s="136"/>
    </row>
    <row r="12" spans="1:4" x14ac:dyDescent="0.2">
      <c r="A12" s="109"/>
      <c r="B12" s="134" t="s">
        <v>162</v>
      </c>
      <c r="C12" s="111">
        <v>0</v>
      </c>
      <c r="D12" s="136"/>
    </row>
    <row r="13" spans="1:4" x14ac:dyDescent="0.2">
      <c r="A13" s="109"/>
      <c r="B13" s="134" t="s">
        <v>161</v>
      </c>
      <c r="C13" s="111">
        <v>4031.9</v>
      </c>
      <c r="D13" s="136"/>
    </row>
    <row r="14" spans="1:4" x14ac:dyDescent="0.2">
      <c r="A14" s="109"/>
      <c r="B14" s="134" t="s">
        <v>160</v>
      </c>
      <c r="C14" s="111">
        <v>0</v>
      </c>
      <c r="D14" s="136"/>
    </row>
    <row r="15" spans="1:4" x14ac:dyDescent="0.2">
      <c r="A15" s="109"/>
      <c r="B15" s="134" t="s">
        <v>159</v>
      </c>
      <c r="C15" s="111">
        <v>0</v>
      </c>
      <c r="D15" s="136"/>
    </row>
    <row r="16" spans="1:4" x14ac:dyDescent="0.2">
      <c r="A16" s="109"/>
      <c r="B16" s="134" t="s">
        <v>158</v>
      </c>
      <c r="C16" s="111">
        <v>1405172.41</v>
      </c>
      <c r="D16" s="136"/>
    </row>
    <row r="17" spans="1:4" x14ac:dyDescent="0.2">
      <c r="A17" s="109"/>
      <c r="B17" s="134" t="s">
        <v>157</v>
      </c>
      <c r="C17" s="111">
        <v>0</v>
      </c>
      <c r="D17" s="136"/>
    </row>
    <row r="18" spans="1:4" x14ac:dyDescent="0.2">
      <c r="A18" s="109"/>
      <c r="B18" s="134" t="s">
        <v>156</v>
      </c>
      <c r="C18" s="111">
        <v>0</v>
      </c>
      <c r="D18" s="136"/>
    </row>
    <row r="19" spans="1:4" x14ac:dyDescent="0.2">
      <c r="A19" s="109"/>
      <c r="B19" s="134" t="s">
        <v>155</v>
      </c>
      <c r="C19" s="111">
        <v>0</v>
      </c>
      <c r="D19" s="136"/>
    </row>
    <row r="20" spans="1:4" x14ac:dyDescent="0.2">
      <c r="A20" s="109"/>
      <c r="B20" s="134" t="s">
        <v>154</v>
      </c>
      <c r="C20" s="111">
        <v>0</v>
      </c>
      <c r="D20" s="136"/>
    </row>
    <row r="21" spans="1:4" x14ac:dyDescent="0.2">
      <c r="A21" s="109"/>
      <c r="B21" s="134" t="s">
        <v>153</v>
      </c>
      <c r="C21" s="111">
        <v>0</v>
      </c>
      <c r="D21" s="136"/>
    </row>
    <row r="22" spans="1:4" x14ac:dyDescent="0.2">
      <c r="A22" s="109"/>
      <c r="B22" s="134" t="s">
        <v>152</v>
      </c>
      <c r="C22" s="111">
        <v>0</v>
      </c>
      <c r="D22" s="136"/>
    </row>
    <row r="23" spans="1:4" x14ac:dyDescent="0.2">
      <c r="A23" s="109"/>
      <c r="B23" s="134" t="s">
        <v>151</v>
      </c>
      <c r="C23" s="111">
        <v>0</v>
      </c>
      <c r="D23" s="136"/>
    </row>
    <row r="24" spans="1:4" x14ac:dyDescent="0.2">
      <c r="A24" s="109"/>
      <c r="B24" s="137" t="s">
        <v>150</v>
      </c>
      <c r="C24" s="111">
        <v>0</v>
      </c>
      <c r="D24" s="136"/>
    </row>
    <row r="25" spans="1:4" x14ac:dyDescent="0.2">
      <c r="A25" s="129"/>
      <c r="B25" s="138"/>
      <c r="C25" s="139"/>
      <c r="D25" s="140"/>
    </row>
    <row r="26" spans="1:4" x14ac:dyDescent="0.2">
      <c r="A26" s="105" t="s">
        <v>149</v>
      </c>
      <c r="B26" s="132"/>
      <c r="C26" s="141"/>
      <c r="D26" s="133">
        <f>SUM(C27:C33)</f>
        <v>406081.08</v>
      </c>
    </row>
    <row r="27" spans="1:4" x14ac:dyDescent="0.2">
      <c r="A27" s="109"/>
      <c r="B27" s="134" t="s">
        <v>133</v>
      </c>
      <c r="C27" s="111">
        <v>406081.08</v>
      </c>
      <c r="D27" s="135"/>
    </row>
    <row r="28" spans="1:4" x14ac:dyDescent="0.2">
      <c r="A28" s="109"/>
      <c r="B28" s="134" t="s">
        <v>131</v>
      </c>
      <c r="C28" s="111">
        <v>0</v>
      </c>
      <c r="D28" s="136"/>
    </row>
    <row r="29" spans="1:4" x14ac:dyDescent="0.2">
      <c r="A29" s="109"/>
      <c r="B29" s="134" t="s">
        <v>130</v>
      </c>
      <c r="C29" s="111">
        <v>0</v>
      </c>
      <c r="D29" s="136"/>
    </row>
    <row r="30" spans="1:4" x14ac:dyDescent="0.2">
      <c r="A30" s="109"/>
      <c r="B30" s="134" t="s">
        <v>129</v>
      </c>
      <c r="C30" s="111">
        <v>0</v>
      </c>
      <c r="D30" s="136"/>
    </row>
    <row r="31" spans="1:4" x14ac:dyDescent="0.2">
      <c r="A31" s="109"/>
      <c r="B31" s="134" t="s">
        <v>128</v>
      </c>
      <c r="C31" s="111">
        <v>0</v>
      </c>
      <c r="D31" s="136"/>
    </row>
    <row r="32" spans="1:4" x14ac:dyDescent="0.2">
      <c r="A32" s="109"/>
      <c r="B32" s="134" t="s">
        <v>127</v>
      </c>
      <c r="C32" s="111">
        <v>0</v>
      </c>
      <c r="D32" s="136"/>
    </row>
    <row r="33" spans="1:5" x14ac:dyDescent="0.2">
      <c r="A33" s="109"/>
      <c r="B33" s="137" t="s">
        <v>148</v>
      </c>
      <c r="C33" s="119">
        <v>0</v>
      </c>
      <c r="D33" s="136"/>
    </row>
    <row r="34" spans="1:5" x14ac:dyDescent="0.2">
      <c r="A34" s="129"/>
      <c r="B34" s="138"/>
      <c r="C34" s="139"/>
      <c r="D34" s="140"/>
    </row>
    <row r="35" spans="1:5" x14ac:dyDescent="0.2">
      <c r="A35" s="126" t="s">
        <v>147</v>
      </c>
      <c r="B35" s="126"/>
      <c r="C35" s="127"/>
      <c r="D35" s="128">
        <f>+D5-D7+D26</f>
        <v>42132735.419999987</v>
      </c>
      <c r="E35" s="170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47"/>
  <sheetViews>
    <sheetView workbookViewId="0">
      <selection activeCell="G47" sqref="G47"/>
    </sheetView>
  </sheetViews>
  <sheetFormatPr baseColWidth="10" defaultColWidth="9.140625" defaultRowHeight="11.25" x14ac:dyDescent="0.2"/>
  <cols>
    <col min="1" max="1" width="10" style="86" customWidth="1"/>
    <col min="2" max="2" width="40.85546875" style="86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201" t="str">
        <f>'Notas a los Edos Financieros'!A1</f>
        <v>ACADEMIA METROPOLITANA DE SEGURIDAD PÚBLICA DE LEÓN, GUANAJUATO</v>
      </c>
      <c r="B1" s="207"/>
      <c r="C1" s="207"/>
      <c r="D1" s="207"/>
      <c r="E1" s="207"/>
      <c r="F1" s="207"/>
      <c r="G1" s="84" t="s">
        <v>287</v>
      </c>
      <c r="H1" s="85">
        <f>'Notas a los Edos Financieros'!E1</f>
        <v>2018</v>
      </c>
    </row>
    <row r="2" spans="1:10" ht="18.95" customHeight="1" x14ac:dyDescent="0.2">
      <c r="A2" s="201" t="str">
        <f>'Notas a los Edos Financieros'!A2</f>
        <v>Notas de Desglose Estado de Situación Financiera</v>
      </c>
      <c r="B2" s="207"/>
      <c r="C2" s="207"/>
      <c r="D2" s="207"/>
      <c r="E2" s="207"/>
      <c r="F2" s="207"/>
      <c r="G2" s="84" t="s">
        <v>289</v>
      </c>
      <c r="H2" s="85" t="str">
        <f>'Notas a los Edos Financieros'!E2</f>
        <v>Anual</v>
      </c>
    </row>
    <row r="3" spans="1:10" ht="18.95" customHeight="1" x14ac:dyDescent="0.2">
      <c r="A3" s="201" t="str">
        <f>'Notas a los Edos Financieros'!A3</f>
        <v>Correspondiente del 01 de Enero al 31 de Diciembre de 2018</v>
      </c>
      <c r="B3" s="207"/>
      <c r="C3" s="207"/>
      <c r="D3" s="207"/>
      <c r="E3" s="207"/>
      <c r="F3" s="207"/>
      <c r="G3" s="84" t="s">
        <v>290</v>
      </c>
      <c r="H3" s="85">
        <f>'Notas a los Edos Financieros'!E3</f>
        <v>2</v>
      </c>
    </row>
    <row r="4" spans="1:10" x14ac:dyDescent="0.2">
      <c r="A4" s="87" t="s">
        <v>291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618</v>
      </c>
      <c r="C7" s="89" t="s">
        <v>269</v>
      </c>
      <c r="D7" s="89" t="s">
        <v>619</v>
      </c>
      <c r="E7" s="89" t="s">
        <v>620</v>
      </c>
      <c r="F7" s="89" t="s">
        <v>268</v>
      </c>
      <c r="G7" s="89" t="s">
        <v>208</v>
      </c>
      <c r="H7" s="89" t="s">
        <v>271</v>
      </c>
      <c r="I7" s="89" t="s">
        <v>272</v>
      </c>
      <c r="J7" s="89" t="s">
        <v>273</v>
      </c>
    </row>
    <row r="8" spans="1:10" s="144" customFormat="1" x14ac:dyDescent="0.2">
      <c r="A8" s="143">
        <v>7000</v>
      </c>
      <c r="B8" s="144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12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12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12" s="144" customFormat="1" x14ac:dyDescent="0.2">
      <c r="A35" s="166">
        <v>8000</v>
      </c>
      <c r="B35" s="167" t="s">
        <v>181</v>
      </c>
      <c r="C35" s="167"/>
      <c r="D35" s="167"/>
      <c r="E35" s="167"/>
      <c r="F35" s="167"/>
      <c r="G35" s="86"/>
      <c r="H35" s="86"/>
      <c r="I35" s="86"/>
      <c r="J35" s="86"/>
      <c r="K35" s="86"/>
      <c r="L35" s="86"/>
    </row>
    <row r="36" spans="1:12" x14ac:dyDescent="0.2">
      <c r="A36" s="86">
        <v>8110</v>
      </c>
      <c r="B36" s="86" t="s">
        <v>180</v>
      </c>
      <c r="C36" s="91">
        <v>0</v>
      </c>
      <c r="D36" s="91">
        <v>15704564.49</v>
      </c>
      <c r="E36" s="91">
        <v>0</v>
      </c>
      <c r="F36" s="91">
        <v>15704564.49</v>
      </c>
    </row>
    <row r="37" spans="1:12" x14ac:dyDescent="0.2">
      <c r="A37" s="86">
        <v>8120</v>
      </c>
      <c r="B37" s="86" t="s">
        <v>179</v>
      </c>
      <c r="C37" s="91">
        <v>0</v>
      </c>
      <c r="D37" s="91">
        <v>57365261.869999997</v>
      </c>
      <c r="E37" s="91">
        <v>46852031.109999999</v>
      </c>
      <c r="F37" s="91">
        <v>-10513230.76</v>
      </c>
    </row>
    <row r="38" spans="1:12" x14ac:dyDescent="0.2">
      <c r="A38" s="86">
        <v>8130</v>
      </c>
      <c r="B38" s="86" t="s">
        <v>178</v>
      </c>
      <c r="C38" s="91">
        <v>0</v>
      </c>
      <c r="D38" s="91">
        <v>31147466.620000001</v>
      </c>
      <c r="E38" s="91">
        <v>0</v>
      </c>
      <c r="F38" s="91">
        <v>-31147466.620000001</v>
      </c>
    </row>
    <row r="39" spans="1:12" x14ac:dyDescent="0.2">
      <c r="A39" s="86">
        <v>8140</v>
      </c>
      <c r="B39" s="86" t="s">
        <v>177</v>
      </c>
      <c r="C39" s="91">
        <v>0</v>
      </c>
      <c r="D39" s="91">
        <v>57365261.869999997</v>
      </c>
      <c r="E39" s="91">
        <v>57365261.869999997</v>
      </c>
      <c r="F39" s="91">
        <v>0</v>
      </c>
    </row>
    <row r="40" spans="1:12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57365261.869999997</v>
      </c>
      <c r="F40" s="91">
        <v>57365261.869999997</v>
      </c>
    </row>
    <row r="41" spans="1:12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15704564.49</v>
      </c>
      <c r="F41" s="91">
        <v>15704564.49</v>
      </c>
    </row>
    <row r="42" spans="1:12" x14ac:dyDescent="0.2">
      <c r="A42" s="86">
        <v>8220</v>
      </c>
      <c r="B42" s="86" t="s">
        <v>174</v>
      </c>
      <c r="C42" s="91">
        <v>0</v>
      </c>
      <c r="D42" s="91">
        <v>124123358.7</v>
      </c>
      <c r="E42" s="91">
        <v>120557676.42</v>
      </c>
      <c r="F42" s="91">
        <v>3565682.28</v>
      </c>
    </row>
    <row r="43" spans="1:12" x14ac:dyDescent="0.2">
      <c r="A43" s="86">
        <v>8230</v>
      </c>
      <c r="B43" s="86" t="s">
        <v>173</v>
      </c>
      <c r="C43" s="91">
        <v>0</v>
      </c>
      <c r="D43" s="91">
        <v>77271327.590000004</v>
      </c>
      <c r="E43" s="91">
        <v>108418794.20999999</v>
      </c>
      <c r="F43" s="91">
        <v>-31147466.620000001</v>
      </c>
    </row>
    <row r="44" spans="1:12" x14ac:dyDescent="0.2">
      <c r="A44" s="86">
        <v>8240</v>
      </c>
      <c r="B44" s="86" t="s">
        <v>172</v>
      </c>
      <c r="C44" s="91">
        <v>0</v>
      </c>
      <c r="D44" s="91">
        <v>43286348.829999998</v>
      </c>
      <c r="E44" s="91">
        <v>43286348.829999998</v>
      </c>
      <c r="F44" s="91">
        <v>0</v>
      </c>
    </row>
    <row r="45" spans="1:12" x14ac:dyDescent="0.2">
      <c r="A45" s="86">
        <v>8250</v>
      </c>
      <c r="B45" s="86" t="s">
        <v>171</v>
      </c>
      <c r="C45" s="91">
        <v>0</v>
      </c>
      <c r="D45" s="91">
        <v>43286348.829999998</v>
      </c>
      <c r="E45" s="91">
        <v>43286348.829999998</v>
      </c>
      <c r="F45" s="91">
        <v>0</v>
      </c>
    </row>
    <row r="46" spans="1:12" x14ac:dyDescent="0.2">
      <c r="A46" s="86">
        <v>8260</v>
      </c>
      <c r="B46" s="86" t="s">
        <v>170</v>
      </c>
      <c r="C46" s="91">
        <v>0</v>
      </c>
      <c r="D46" s="91">
        <v>43286348.829999998</v>
      </c>
      <c r="E46" s="91">
        <v>43286348.829999998</v>
      </c>
      <c r="F46" s="91">
        <v>0</v>
      </c>
    </row>
    <row r="47" spans="1:12" x14ac:dyDescent="0.2">
      <c r="A47" s="86">
        <v>8270</v>
      </c>
      <c r="B47" s="86" t="s">
        <v>169</v>
      </c>
      <c r="C47" s="91">
        <v>0</v>
      </c>
      <c r="D47" s="91">
        <v>43286348.829999998</v>
      </c>
      <c r="E47" s="91">
        <v>0</v>
      </c>
      <c r="F47" s="91">
        <v>43286348.829999998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38"/>
  <sheetViews>
    <sheetView view="pageBreakPreview" topLeftCell="A16" zoomScaleNormal="100" zoomScaleSheetLayoutView="100" workbookViewId="0">
      <selection activeCell="D44" sqref="D44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208" t="s">
        <v>40</v>
      </c>
      <c r="B5" s="208"/>
      <c r="C5" s="208"/>
      <c r="D5" s="208"/>
      <c r="E5" s="208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209" t="s">
        <v>44</v>
      </c>
      <c r="C10" s="209"/>
      <c r="D10" s="209"/>
      <c r="E10" s="209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209" t="s">
        <v>48</v>
      </c>
      <c r="C12" s="209"/>
      <c r="D12" s="209"/>
      <c r="E12" s="209"/>
    </row>
    <row r="13" spans="1:8" s="11" customFormat="1" ht="26.1" customHeight="1" x14ac:dyDescent="0.2">
      <c r="A13" s="29" t="s">
        <v>49</v>
      </c>
      <c r="B13" s="209" t="s">
        <v>50</v>
      </c>
      <c r="C13" s="209"/>
      <c r="D13" s="209"/>
      <c r="E13" s="209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210" t="s">
        <v>56</v>
      </c>
      <c r="C22" s="210"/>
      <c r="D22" s="210"/>
      <c r="E22" s="210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269</v>
      </c>
      <c r="D23" s="49" t="s">
        <v>268</v>
      </c>
      <c r="E23" s="50" t="s">
        <v>208</v>
      </c>
      <c r="F23" s="50" t="s">
        <v>271</v>
      </c>
      <c r="G23" s="50" t="s">
        <v>272</v>
      </c>
      <c r="H23" s="50" t="s">
        <v>273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Q256"/>
  <sheetViews>
    <sheetView topLeftCell="A245" zoomScale="106" zoomScaleNormal="106" workbookViewId="0">
      <selection activeCell="E226" sqref="E226"/>
    </sheetView>
  </sheetViews>
  <sheetFormatPr baseColWidth="10" defaultColWidth="9.140625" defaultRowHeight="11.25" x14ac:dyDescent="0.2"/>
  <cols>
    <col min="1" max="1" width="17.7109375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0" width="18" style="192" customWidth="1"/>
    <col min="11" max="11" width="11.140625" style="192" bestFit="1" customWidth="1"/>
    <col min="12" max="12" width="10" style="80" bestFit="1" customWidth="1"/>
    <col min="13" max="13" width="9.85546875" style="76" bestFit="1" customWidth="1"/>
    <col min="14" max="14" width="11.140625" style="76" bestFit="1" customWidth="1"/>
    <col min="15" max="15" width="10" style="76" bestFit="1" customWidth="1"/>
    <col min="16" max="16384" width="9.140625" style="76"/>
  </cols>
  <sheetData>
    <row r="1" spans="1:12" s="72" customFormat="1" ht="18.95" customHeight="1" x14ac:dyDescent="0.25">
      <c r="A1" s="199" t="str">
        <f>'Notas a los Edos Financieros'!A1</f>
        <v>ACADEMIA METROPOLITANA DE SEGURIDAD PÚBLICA DE LEÓN, GUANAJUATO</v>
      </c>
      <c r="B1" s="200"/>
      <c r="C1" s="200"/>
      <c r="D1" s="200"/>
      <c r="E1" s="200"/>
      <c r="F1" s="200"/>
      <c r="G1" s="70" t="s">
        <v>287</v>
      </c>
      <c r="H1" s="81">
        <f>'Notas a los Edos Financieros'!E1</f>
        <v>2018</v>
      </c>
      <c r="J1" s="191"/>
      <c r="K1" s="191"/>
      <c r="L1" s="165"/>
    </row>
    <row r="2" spans="1:12" s="72" customFormat="1" ht="18.95" customHeight="1" x14ac:dyDescent="0.25">
      <c r="A2" s="199" t="str">
        <f>'Notas a los Edos Financieros'!A2</f>
        <v>Notas de Desglose Estado de Situación Financiera</v>
      </c>
      <c r="B2" s="200"/>
      <c r="C2" s="200"/>
      <c r="D2" s="200"/>
      <c r="E2" s="200"/>
      <c r="F2" s="200"/>
      <c r="G2" s="70" t="s">
        <v>289</v>
      </c>
      <c r="H2" s="81" t="str">
        <f>'Notas a los Edos Financieros'!E2</f>
        <v>Anual</v>
      </c>
      <c r="J2" s="191"/>
      <c r="K2" s="191"/>
      <c r="L2" s="165"/>
    </row>
    <row r="3" spans="1:12" s="72" customFormat="1" ht="18.95" customHeight="1" x14ac:dyDescent="0.25">
      <c r="A3" s="199" t="str">
        <f>'Notas a los Edos Financieros'!A3</f>
        <v>Correspondiente del 01 de Enero al 31 de Diciembre de 2018</v>
      </c>
      <c r="B3" s="200"/>
      <c r="C3" s="200"/>
      <c r="D3" s="200"/>
      <c r="E3" s="200"/>
      <c r="F3" s="200"/>
      <c r="G3" s="70" t="s">
        <v>290</v>
      </c>
      <c r="H3" s="81">
        <f>'Notas a los Edos Financieros'!E3</f>
        <v>2</v>
      </c>
      <c r="J3" s="191"/>
      <c r="K3" s="191"/>
      <c r="L3" s="165"/>
    </row>
    <row r="4" spans="1:12" x14ac:dyDescent="0.2">
      <c r="A4" s="74" t="s">
        <v>291</v>
      </c>
      <c r="B4" s="75"/>
      <c r="C4" s="75"/>
      <c r="D4" s="75"/>
      <c r="E4" s="75"/>
      <c r="F4" s="75"/>
      <c r="G4" s="75"/>
      <c r="H4" s="75"/>
    </row>
    <row r="6" spans="1:12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12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12" x14ac:dyDescent="0.2">
      <c r="A8" s="78">
        <v>1114</v>
      </c>
      <c r="B8" s="76" t="s">
        <v>292</v>
      </c>
      <c r="C8" s="80">
        <v>0</v>
      </c>
    </row>
    <row r="9" spans="1:12" x14ac:dyDescent="0.2">
      <c r="A9" s="78">
        <v>1115</v>
      </c>
      <c r="B9" s="76" t="s">
        <v>293</v>
      </c>
      <c r="C9" s="80">
        <v>0</v>
      </c>
    </row>
    <row r="10" spans="1:12" x14ac:dyDescent="0.2">
      <c r="A10" s="78">
        <v>1121</v>
      </c>
      <c r="B10" s="76" t="s">
        <v>294</v>
      </c>
      <c r="C10" s="80">
        <v>0</v>
      </c>
    </row>
    <row r="11" spans="1:12" x14ac:dyDescent="0.2">
      <c r="A11" s="78">
        <v>1211</v>
      </c>
      <c r="B11" s="76" t="s">
        <v>295</v>
      </c>
      <c r="C11" s="80">
        <v>0</v>
      </c>
    </row>
    <row r="13" spans="1:12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12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276</v>
      </c>
    </row>
    <row r="15" spans="1:12" x14ac:dyDescent="0.2">
      <c r="A15" s="171">
        <v>1122</v>
      </c>
      <c r="B15" s="172" t="s">
        <v>296</v>
      </c>
      <c r="C15" s="173">
        <f>+C16</f>
        <v>695096.09000000008</v>
      </c>
      <c r="D15" s="173">
        <f t="shared" ref="D15:G15" si="0">+D16</f>
        <v>0</v>
      </c>
      <c r="E15" s="173">
        <f t="shared" si="0"/>
        <v>0</v>
      </c>
      <c r="F15" s="173">
        <f t="shared" si="0"/>
        <v>0</v>
      </c>
      <c r="G15" s="173">
        <f t="shared" si="0"/>
        <v>0</v>
      </c>
      <c r="H15" s="172"/>
    </row>
    <row r="16" spans="1:12" ht="22.5" x14ac:dyDescent="0.2">
      <c r="A16" s="157" t="s">
        <v>861</v>
      </c>
      <c r="B16" s="152" t="s">
        <v>862</v>
      </c>
      <c r="C16" s="153">
        <f>SUM(C17:C20)</f>
        <v>695096.09000000008</v>
      </c>
      <c r="D16" s="153">
        <f>SUM(D17:D20)</f>
        <v>0</v>
      </c>
      <c r="E16" s="153">
        <f>SUM(E17:E20)</f>
        <v>0</v>
      </c>
      <c r="F16" s="153">
        <f>SUM(F17:F20)</f>
        <v>0</v>
      </c>
      <c r="G16" s="153">
        <f>SUM(G17:G20)</f>
        <v>0</v>
      </c>
      <c r="H16" s="147" t="s">
        <v>642</v>
      </c>
    </row>
    <row r="17" spans="1:8" ht="22.5" x14ac:dyDescent="0.2">
      <c r="A17" s="78" t="s">
        <v>637</v>
      </c>
      <c r="B17" s="76" t="s">
        <v>638</v>
      </c>
      <c r="C17" s="80">
        <v>-1387500</v>
      </c>
      <c r="D17" s="80">
        <v>0</v>
      </c>
      <c r="E17" s="80">
        <v>0</v>
      </c>
      <c r="F17" s="80">
        <v>0</v>
      </c>
      <c r="G17" s="80">
        <v>0</v>
      </c>
      <c r="H17" s="147" t="s">
        <v>642</v>
      </c>
    </row>
    <row r="18" spans="1:8" ht="22.5" x14ac:dyDescent="0.2">
      <c r="A18" s="78" t="s">
        <v>639</v>
      </c>
      <c r="B18" s="76" t="s">
        <v>640</v>
      </c>
      <c r="C18" s="80">
        <v>218596.09</v>
      </c>
      <c r="D18" s="80">
        <v>0</v>
      </c>
      <c r="E18" s="80">
        <v>0</v>
      </c>
      <c r="F18" s="80">
        <v>0</v>
      </c>
      <c r="G18" s="80">
        <v>0</v>
      </c>
      <c r="H18" s="147" t="s">
        <v>642</v>
      </c>
    </row>
    <row r="19" spans="1:8" ht="22.5" x14ac:dyDescent="0.2">
      <c r="A19" s="78" t="s">
        <v>641</v>
      </c>
      <c r="B19" s="76" t="s">
        <v>863</v>
      </c>
      <c r="C19" s="80">
        <v>49000</v>
      </c>
      <c r="D19" s="80">
        <v>0</v>
      </c>
      <c r="E19" s="80">
        <v>0</v>
      </c>
      <c r="F19" s="80">
        <v>0</v>
      </c>
      <c r="G19" s="80">
        <v>0</v>
      </c>
      <c r="H19" s="147" t="s">
        <v>642</v>
      </c>
    </row>
    <row r="20" spans="1:8" ht="22.5" x14ac:dyDescent="0.2">
      <c r="A20" s="78" t="s">
        <v>883</v>
      </c>
      <c r="B20" s="76" t="s">
        <v>884</v>
      </c>
      <c r="C20" s="80">
        <v>1815000</v>
      </c>
      <c r="D20" s="80">
        <v>0</v>
      </c>
      <c r="E20" s="80">
        <v>0</v>
      </c>
      <c r="F20" s="80">
        <v>0</v>
      </c>
      <c r="G20" s="80">
        <v>0</v>
      </c>
      <c r="H20" s="147" t="s">
        <v>642</v>
      </c>
    </row>
    <row r="21" spans="1:8" x14ac:dyDescent="0.2">
      <c r="A21" s="75" t="s">
        <v>244</v>
      </c>
      <c r="B21" s="75"/>
      <c r="C21" s="75"/>
      <c r="D21" s="75"/>
      <c r="E21" s="75"/>
      <c r="F21" s="75"/>
      <c r="G21" s="75"/>
      <c r="H21" s="75"/>
    </row>
    <row r="22" spans="1:8" x14ac:dyDescent="0.2">
      <c r="A22" s="77" t="s">
        <v>233</v>
      </c>
      <c r="B22" s="77" t="s">
        <v>229</v>
      </c>
      <c r="C22" s="77" t="s">
        <v>230</v>
      </c>
      <c r="D22" s="77" t="s">
        <v>298</v>
      </c>
      <c r="E22" s="77" t="s">
        <v>299</v>
      </c>
      <c r="F22" s="77" t="s">
        <v>300</v>
      </c>
      <c r="G22" s="77" t="s">
        <v>301</v>
      </c>
      <c r="H22" s="77" t="s">
        <v>302</v>
      </c>
    </row>
    <row r="23" spans="1:8" x14ac:dyDescent="0.2">
      <c r="A23" s="171">
        <v>1123</v>
      </c>
      <c r="B23" s="172" t="s">
        <v>303</v>
      </c>
      <c r="C23" s="173">
        <f>SUM(C24:C30)</f>
        <v>31438.15</v>
      </c>
      <c r="D23" s="173">
        <f>SUM(D24:D30)</f>
        <v>31438.15</v>
      </c>
      <c r="E23" s="173">
        <v>0</v>
      </c>
      <c r="F23" s="173">
        <v>0</v>
      </c>
      <c r="G23" s="173">
        <v>0</v>
      </c>
      <c r="H23" s="172"/>
    </row>
    <row r="24" spans="1:8" ht="22.5" x14ac:dyDescent="0.2">
      <c r="A24" s="148" t="s">
        <v>643</v>
      </c>
      <c r="B24" s="76" t="s">
        <v>864</v>
      </c>
      <c r="C24" s="80">
        <v>1011</v>
      </c>
      <c r="D24" s="80">
        <v>1011</v>
      </c>
      <c r="E24" s="80"/>
      <c r="F24" s="80"/>
      <c r="G24" s="80"/>
      <c r="H24" s="147" t="s">
        <v>642</v>
      </c>
    </row>
    <row r="25" spans="1:8" ht="22.5" x14ac:dyDescent="0.2">
      <c r="A25" s="148" t="s">
        <v>644</v>
      </c>
      <c r="B25" s="76" t="s">
        <v>646</v>
      </c>
      <c r="C25" s="80">
        <v>277.18</v>
      </c>
      <c r="D25" s="80">
        <v>277.18</v>
      </c>
      <c r="E25" s="80"/>
      <c r="F25" s="80"/>
      <c r="G25" s="80"/>
      <c r="H25" s="147" t="s">
        <v>642</v>
      </c>
    </row>
    <row r="26" spans="1:8" ht="22.5" x14ac:dyDescent="0.2">
      <c r="A26" s="148" t="s">
        <v>874</v>
      </c>
      <c r="B26" s="76" t="s">
        <v>875</v>
      </c>
      <c r="C26" s="80">
        <v>-0.01</v>
      </c>
      <c r="D26" s="80">
        <v>-0.01</v>
      </c>
      <c r="E26" s="80"/>
      <c r="F26" s="80"/>
      <c r="G26" s="80"/>
      <c r="H26" s="147" t="s">
        <v>642</v>
      </c>
    </row>
    <row r="27" spans="1:8" ht="22.5" x14ac:dyDescent="0.2">
      <c r="A27" s="148" t="s">
        <v>645</v>
      </c>
      <c r="B27" s="76" t="s">
        <v>647</v>
      </c>
      <c r="C27" s="80">
        <v>-0.01</v>
      </c>
      <c r="D27" s="80">
        <v>-0.01</v>
      </c>
      <c r="E27" s="80"/>
      <c r="F27" s="80"/>
      <c r="G27" s="80"/>
      <c r="H27" s="147" t="s">
        <v>642</v>
      </c>
    </row>
    <row r="28" spans="1:8" ht="22.5" x14ac:dyDescent="0.2">
      <c r="A28" s="148" t="s">
        <v>876</v>
      </c>
      <c r="B28" s="76" t="s">
        <v>877</v>
      </c>
      <c r="C28" s="80">
        <v>27150</v>
      </c>
      <c r="D28" s="80">
        <v>27150</v>
      </c>
      <c r="E28" s="80"/>
      <c r="F28" s="80"/>
      <c r="G28" s="80"/>
      <c r="H28" s="147" t="s">
        <v>642</v>
      </c>
    </row>
    <row r="29" spans="1:8" ht="22.5" x14ac:dyDescent="0.2">
      <c r="A29" s="148" t="s">
        <v>865</v>
      </c>
      <c r="B29" s="76" t="s">
        <v>866</v>
      </c>
      <c r="C29" s="80">
        <v>-0.01</v>
      </c>
      <c r="D29" s="80">
        <v>-0.01</v>
      </c>
      <c r="E29" s="80"/>
      <c r="F29" s="80"/>
      <c r="G29" s="80"/>
      <c r="H29" s="147" t="s">
        <v>642</v>
      </c>
    </row>
    <row r="30" spans="1:8" ht="22.5" x14ac:dyDescent="0.2">
      <c r="A30" s="148" t="s">
        <v>878</v>
      </c>
      <c r="B30" s="76" t="s">
        <v>879</v>
      </c>
      <c r="C30" s="80">
        <v>3000</v>
      </c>
      <c r="D30" s="80">
        <v>3000</v>
      </c>
      <c r="E30" s="80"/>
      <c r="F30" s="80"/>
      <c r="G30" s="80"/>
      <c r="H30" s="147" t="s">
        <v>642</v>
      </c>
    </row>
    <row r="31" spans="1:8" x14ac:dyDescent="0.2">
      <c r="A31" s="78">
        <v>1124</v>
      </c>
      <c r="B31" s="76" t="s">
        <v>297</v>
      </c>
      <c r="C31" s="80">
        <v>0</v>
      </c>
      <c r="D31" s="80">
        <v>0</v>
      </c>
      <c r="E31" s="80"/>
      <c r="F31" s="80"/>
      <c r="G31" s="80"/>
      <c r="H31" s="147"/>
    </row>
    <row r="32" spans="1:8" x14ac:dyDescent="0.2">
      <c r="A32" s="78">
        <v>1125</v>
      </c>
      <c r="B32" s="76" t="s">
        <v>304</v>
      </c>
      <c r="C32" s="80">
        <v>0</v>
      </c>
      <c r="D32" s="80">
        <v>0</v>
      </c>
      <c r="E32" s="80"/>
      <c r="F32" s="80"/>
      <c r="G32" s="80"/>
    </row>
    <row r="33" spans="1:8" x14ac:dyDescent="0.2">
      <c r="A33" s="171">
        <v>1129</v>
      </c>
      <c r="B33" s="172" t="s">
        <v>855</v>
      </c>
      <c r="C33" s="173">
        <f>SUM(C34:C35)</f>
        <v>12784046.23</v>
      </c>
      <c r="D33" s="173">
        <f>SUM(D34:D35)</f>
        <v>12784046.23</v>
      </c>
      <c r="E33" s="173"/>
      <c r="F33" s="173"/>
      <c r="G33" s="173"/>
      <c r="H33" s="172"/>
    </row>
    <row r="34" spans="1:8" ht="22.5" x14ac:dyDescent="0.2">
      <c r="A34" s="78" t="s">
        <v>856</v>
      </c>
      <c r="B34" s="76" t="s">
        <v>857</v>
      </c>
      <c r="C34" s="80">
        <v>12679658.630000001</v>
      </c>
      <c r="D34" s="80">
        <v>12679658.630000001</v>
      </c>
      <c r="E34" s="80"/>
      <c r="F34" s="80"/>
      <c r="G34" s="80"/>
      <c r="H34" s="147" t="s">
        <v>860</v>
      </c>
    </row>
    <row r="35" spans="1:8" ht="22.5" x14ac:dyDescent="0.2">
      <c r="A35" s="78" t="s">
        <v>858</v>
      </c>
      <c r="B35" s="76" t="s">
        <v>859</v>
      </c>
      <c r="C35" s="80">
        <v>104387.6</v>
      </c>
      <c r="D35" s="80">
        <v>104387.6</v>
      </c>
      <c r="E35" s="80"/>
      <c r="F35" s="80"/>
      <c r="G35" s="80"/>
      <c r="H35" s="147" t="s">
        <v>860</v>
      </c>
    </row>
    <row r="36" spans="1:8" x14ac:dyDescent="0.2">
      <c r="A36" s="148">
        <v>1131</v>
      </c>
      <c r="B36" s="76" t="s">
        <v>305</v>
      </c>
      <c r="C36" s="80">
        <v>0</v>
      </c>
      <c r="D36" s="80">
        <v>0</v>
      </c>
      <c r="E36" s="80"/>
      <c r="F36" s="80"/>
      <c r="G36" s="80"/>
    </row>
    <row r="37" spans="1:8" x14ac:dyDescent="0.2">
      <c r="A37" s="78">
        <v>1132</v>
      </c>
      <c r="B37" s="76" t="s">
        <v>306</v>
      </c>
      <c r="C37" s="80">
        <v>0</v>
      </c>
      <c r="D37" s="80">
        <v>0</v>
      </c>
      <c r="E37" s="80"/>
      <c r="F37" s="80"/>
      <c r="G37" s="80"/>
    </row>
    <row r="38" spans="1:8" x14ac:dyDescent="0.2">
      <c r="A38" s="78">
        <v>1133</v>
      </c>
      <c r="B38" s="76" t="s">
        <v>307</v>
      </c>
      <c r="C38" s="80">
        <v>0</v>
      </c>
      <c r="D38" s="80">
        <v>0</v>
      </c>
      <c r="E38" s="80"/>
      <c r="F38" s="80"/>
      <c r="G38" s="80"/>
    </row>
    <row r="39" spans="1:8" x14ac:dyDescent="0.2">
      <c r="A39" s="78">
        <v>1134</v>
      </c>
      <c r="B39" s="76" t="s">
        <v>308</v>
      </c>
      <c r="C39" s="80">
        <v>0</v>
      </c>
      <c r="D39" s="80">
        <v>0</v>
      </c>
      <c r="E39" s="80"/>
      <c r="F39" s="80"/>
      <c r="G39" s="80"/>
    </row>
    <row r="40" spans="1:8" x14ac:dyDescent="0.2">
      <c r="A40" s="78">
        <v>1139</v>
      </c>
      <c r="B40" s="76" t="s">
        <v>309</v>
      </c>
      <c r="C40" s="80">
        <v>0</v>
      </c>
      <c r="D40" s="80">
        <v>0</v>
      </c>
      <c r="E40" s="80"/>
      <c r="F40" s="80"/>
      <c r="G40" s="80"/>
    </row>
    <row r="42" spans="1:8" x14ac:dyDescent="0.2">
      <c r="A42" s="75" t="s">
        <v>310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247</v>
      </c>
      <c r="E43" s="77" t="s">
        <v>246</v>
      </c>
      <c r="F43" s="77" t="s">
        <v>311</v>
      </c>
      <c r="G43" s="77" t="s">
        <v>249</v>
      </c>
      <c r="H43" s="77"/>
    </row>
    <row r="44" spans="1:8" x14ac:dyDescent="0.2">
      <c r="A44" s="78">
        <v>1140</v>
      </c>
      <c r="B44" s="76" t="s">
        <v>312</v>
      </c>
      <c r="C44" s="80">
        <v>0</v>
      </c>
    </row>
    <row r="45" spans="1:8" x14ac:dyDescent="0.2">
      <c r="A45" s="78">
        <v>1141</v>
      </c>
      <c r="B45" s="76" t="s">
        <v>313</v>
      </c>
      <c r="C45" s="80">
        <v>0</v>
      </c>
    </row>
    <row r="46" spans="1:8" x14ac:dyDescent="0.2">
      <c r="A46" s="78">
        <v>1142</v>
      </c>
      <c r="B46" s="76" t="s">
        <v>314</v>
      </c>
      <c r="C46" s="80">
        <v>0</v>
      </c>
    </row>
    <row r="47" spans="1:8" x14ac:dyDescent="0.2">
      <c r="A47" s="78">
        <v>1143</v>
      </c>
      <c r="B47" s="76" t="s">
        <v>315</v>
      </c>
      <c r="C47" s="80">
        <v>0</v>
      </c>
    </row>
    <row r="48" spans="1:8" x14ac:dyDescent="0.2">
      <c r="A48" s="78">
        <v>1144</v>
      </c>
      <c r="B48" s="76" t="s">
        <v>316</v>
      </c>
      <c r="C48" s="80">
        <v>0</v>
      </c>
    </row>
    <row r="49" spans="1:8" x14ac:dyDescent="0.2">
      <c r="A49" s="78">
        <v>1145</v>
      </c>
      <c r="B49" s="76" t="s">
        <v>317</v>
      </c>
      <c r="C49" s="80">
        <v>0</v>
      </c>
    </row>
    <row r="51" spans="1:8" x14ac:dyDescent="0.2">
      <c r="A51" s="75" t="s">
        <v>318</v>
      </c>
      <c r="B51" s="75"/>
      <c r="C51" s="75"/>
      <c r="D51" s="75"/>
      <c r="E51" s="75"/>
      <c r="F51" s="75"/>
      <c r="G51" s="75"/>
      <c r="H51" s="75"/>
    </row>
    <row r="52" spans="1:8" x14ac:dyDescent="0.2">
      <c r="A52" s="77" t="s">
        <v>233</v>
      </c>
      <c r="B52" s="77" t="s">
        <v>229</v>
      </c>
      <c r="C52" s="77" t="s">
        <v>230</v>
      </c>
      <c r="D52" s="77" t="s">
        <v>245</v>
      </c>
      <c r="E52" s="77" t="s">
        <v>248</v>
      </c>
      <c r="F52" s="77" t="s">
        <v>319</v>
      </c>
      <c r="G52" s="77"/>
      <c r="H52" s="77"/>
    </row>
    <row r="53" spans="1:8" x14ac:dyDescent="0.2">
      <c r="A53" s="174">
        <v>1150</v>
      </c>
      <c r="B53" s="175" t="s">
        <v>320</v>
      </c>
      <c r="C53" s="176">
        <f>+C54</f>
        <v>909610.99000000011</v>
      </c>
      <c r="D53" s="175"/>
      <c r="E53" s="175"/>
      <c r="F53" s="175"/>
      <c r="G53" s="175"/>
      <c r="H53" s="175"/>
    </row>
    <row r="54" spans="1:8" x14ac:dyDescent="0.2">
      <c r="A54" s="174">
        <v>1151</v>
      </c>
      <c r="B54" s="175" t="s">
        <v>321</v>
      </c>
      <c r="C54" s="176">
        <f>SUM(C55:C82)</f>
        <v>909610.99000000011</v>
      </c>
      <c r="D54" s="175"/>
      <c r="E54" s="175"/>
      <c r="F54" s="175"/>
      <c r="G54" s="175"/>
      <c r="H54" s="175"/>
    </row>
    <row r="55" spans="1:8" x14ac:dyDescent="0.2">
      <c r="A55" s="78" t="s">
        <v>648</v>
      </c>
      <c r="B55" s="76" t="s">
        <v>649</v>
      </c>
      <c r="C55" s="80">
        <v>139944.4</v>
      </c>
      <c r="D55" s="78" t="s">
        <v>704</v>
      </c>
      <c r="E55" s="78" t="s">
        <v>705</v>
      </c>
    </row>
    <row r="56" spans="1:8" x14ac:dyDescent="0.2">
      <c r="A56" s="78" t="s">
        <v>650</v>
      </c>
      <c r="B56" s="76" t="s">
        <v>651</v>
      </c>
      <c r="C56" s="80">
        <v>60768.99</v>
      </c>
      <c r="D56" s="78" t="s">
        <v>704</v>
      </c>
      <c r="E56" s="78" t="s">
        <v>705</v>
      </c>
    </row>
    <row r="57" spans="1:8" x14ac:dyDescent="0.2">
      <c r="A57" s="78" t="s">
        <v>652</v>
      </c>
      <c r="B57" s="76" t="s">
        <v>653</v>
      </c>
      <c r="C57" s="80">
        <v>7741</v>
      </c>
      <c r="D57" s="78" t="s">
        <v>704</v>
      </c>
      <c r="E57" s="78" t="s">
        <v>705</v>
      </c>
    </row>
    <row r="58" spans="1:8" x14ac:dyDescent="0.2">
      <c r="A58" s="78" t="s">
        <v>654</v>
      </c>
      <c r="B58" s="76" t="s">
        <v>655</v>
      </c>
      <c r="C58" s="80">
        <v>21210.91</v>
      </c>
      <c r="D58" s="78" t="s">
        <v>704</v>
      </c>
      <c r="E58" s="78" t="s">
        <v>705</v>
      </c>
    </row>
    <row r="59" spans="1:8" x14ac:dyDescent="0.2">
      <c r="A59" s="78" t="s">
        <v>656</v>
      </c>
      <c r="B59" s="76" t="s">
        <v>657</v>
      </c>
      <c r="C59" s="80">
        <v>6628.93</v>
      </c>
      <c r="D59" s="78" t="s">
        <v>704</v>
      </c>
      <c r="E59" s="78" t="s">
        <v>705</v>
      </c>
    </row>
    <row r="60" spans="1:8" x14ac:dyDescent="0.2">
      <c r="A60" s="78" t="s">
        <v>658</v>
      </c>
      <c r="B60" s="76" t="s">
        <v>659</v>
      </c>
      <c r="C60" s="80">
        <v>2569.64</v>
      </c>
      <c r="D60" s="78" t="s">
        <v>704</v>
      </c>
      <c r="E60" s="78" t="s">
        <v>705</v>
      </c>
    </row>
    <row r="61" spans="1:8" x14ac:dyDescent="0.2">
      <c r="A61" s="78" t="s">
        <v>660</v>
      </c>
      <c r="B61" s="76" t="s">
        <v>661</v>
      </c>
      <c r="C61" s="80">
        <v>3489.66</v>
      </c>
      <c r="D61" s="78" t="s">
        <v>704</v>
      </c>
      <c r="E61" s="78" t="s">
        <v>705</v>
      </c>
    </row>
    <row r="62" spans="1:8" x14ac:dyDescent="0.2">
      <c r="A62" s="78" t="s">
        <v>662</v>
      </c>
      <c r="B62" s="76" t="s">
        <v>663</v>
      </c>
      <c r="C62" s="80">
        <v>965.07</v>
      </c>
      <c r="D62" s="78" t="s">
        <v>704</v>
      </c>
      <c r="E62" s="78" t="s">
        <v>705</v>
      </c>
    </row>
    <row r="63" spans="1:8" x14ac:dyDescent="0.2">
      <c r="A63" s="78" t="s">
        <v>664</v>
      </c>
      <c r="B63" s="76" t="s">
        <v>665</v>
      </c>
      <c r="C63" s="80">
        <v>1137.23</v>
      </c>
      <c r="D63" s="78" t="s">
        <v>704</v>
      </c>
      <c r="E63" s="78" t="s">
        <v>705</v>
      </c>
    </row>
    <row r="64" spans="1:8" x14ac:dyDescent="0.2">
      <c r="A64" s="78" t="s">
        <v>666</v>
      </c>
      <c r="B64" s="76" t="s">
        <v>667</v>
      </c>
      <c r="C64" s="80">
        <v>8907.6299999999992</v>
      </c>
      <c r="D64" s="78" t="s">
        <v>704</v>
      </c>
      <c r="E64" s="78" t="s">
        <v>705</v>
      </c>
    </row>
    <row r="65" spans="1:5" x14ac:dyDescent="0.2">
      <c r="A65" s="78" t="s">
        <v>668</v>
      </c>
      <c r="B65" s="76" t="s">
        <v>669</v>
      </c>
      <c r="C65" s="80">
        <v>55121.07</v>
      </c>
      <c r="D65" s="78" t="s">
        <v>704</v>
      </c>
      <c r="E65" s="78" t="s">
        <v>705</v>
      </c>
    </row>
    <row r="66" spans="1:5" x14ac:dyDescent="0.2">
      <c r="A66" s="78" t="s">
        <v>670</v>
      </c>
      <c r="B66" s="76" t="s">
        <v>671</v>
      </c>
      <c r="C66" s="80">
        <v>4889.1099999999997</v>
      </c>
      <c r="D66" s="78" t="s">
        <v>704</v>
      </c>
      <c r="E66" s="78" t="s">
        <v>705</v>
      </c>
    </row>
    <row r="67" spans="1:5" x14ac:dyDescent="0.2">
      <c r="A67" s="78" t="s">
        <v>672</v>
      </c>
      <c r="B67" s="76" t="s">
        <v>673</v>
      </c>
      <c r="C67" s="80">
        <v>4828.3</v>
      </c>
      <c r="D67" s="78" t="s">
        <v>704</v>
      </c>
      <c r="E67" s="78" t="s">
        <v>705</v>
      </c>
    </row>
    <row r="68" spans="1:5" x14ac:dyDescent="0.2">
      <c r="A68" s="78" t="s">
        <v>674</v>
      </c>
      <c r="B68" s="76" t="s">
        <v>675</v>
      </c>
      <c r="C68" s="80">
        <v>71540.399999999994</v>
      </c>
      <c r="D68" s="78" t="s">
        <v>704</v>
      </c>
      <c r="E68" s="78" t="s">
        <v>705</v>
      </c>
    </row>
    <row r="69" spans="1:5" x14ac:dyDescent="0.2">
      <c r="A69" s="78" t="s">
        <v>676</v>
      </c>
      <c r="B69" s="76" t="s">
        <v>677</v>
      </c>
      <c r="C69" s="80">
        <v>48063.8</v>
      </c>
      <c r="D69" s="78" t="s">
        <v>704</v>
      </c>
      <c r="E69" s="78" t="s">
        <v>705</v>
      </c>
    </row>
    <row r="70" spans="1:5" x14ac:dyDescent="0.2">
      <c r="A70" s="78" t="s">
        <v>678</v>
      </c>
      <c r="B70" s="76" t="s">
        <v>679</v>
      </c>
      <c r="C70" s="80">
        <v>2154.9499999999998</v>
      </c>
      <c r="D70" s="78" t="s">
        <v>704</v>
      </c>
      <c r="E70" s="78" t="s">
        <v>705</v>
      </c>
    </row>
    <row r="71" spans="1:5" x14ac:dyDescent="0.2">
      <c r="A71" s="78" t="s">
        <v>680</v>
      </c>
      <c r="B71" s="76" t="s">
        <v>681</v>
      </c>
      <c r="C71" s="80">
        <v>21539.82</v>
      </c>
      <c r="D71" s="78" t="s">
        <v>704</v>
      </c>
      <c r="E71" s="78" t="s">
        <v>705</v>
      </c>
    </row>
    <row r="72" spans="1:5" x14ac:dyDescent="0.2">
      <c r="A72" s="78" t="s">
        <v>682</v>
      </c>
      <c r="B72" s="76" t="s">
        <v>683</v>
      </c>
      <c r="C72" s="80">
        <v>17112.97</v>
      </c>
      <c r="D72" s="78" t="s">
        <v>704</v>
      </c>
      <c r="E72" s="78" t="s">
        <v>705</v>
      </c>
    </row>
    <row r="73" spans="1:5" x14ac:dyDescent="0.2">
      <c r="A73" s="78" t="s">
        <v>684</v>
      </c>
      <c r="B73" s="76" t="s">
        <v>685</v>
      </c>
      <c r="C73" s="80">
        <v>3269.1</v>
      </c>
      <c r="D73" s="78" t="s">
        <v>704</v>
      </c>
      <c r="E73" s="78" t="s">
        <v>705</v>
      </c>
    </row>
    <row r="74" spans="1:5" x14ac:dyDescent="0.2">
      <c r="A74" s="78" t="s">
        <v>686</v>
      </c>
      <c r="B74" s="76" t="s">
        <v>687</v>
      </c>
      <c r="C74" s="80">
        <v>293613.58</v>
      </c>
      <c r="D74" s="78" t="s">
        <v>704</v>
      </c>
      <c r="E74" s="78" t="s">
        <v>705</v>
      </c>
    </row>
    <row r="75" spans="1:5" x14ac:dyDescent="0.2">
      <c r="A75" s="78" t="s">
        <v>688</v>
      </c>
      <c r="B75" s="76" t="s">
        <v>689</v>
      </c>
      <c r="C75" s="80">
        <v>75442.7</v>
      </c>
      <c r="D75" s="78" t="s">
        <v>704</v>
      </c>
      <c r="E75" s="78" t="s">
        <v>705</v>
      </c>
    </row>
    <row r="76" spans="1:5" x14ac:dyDescent="0.2">
      <c r="A76" s="78" t="s">
        <v>690</v>
      </c>
      <c r="B76" s="76" t="s">
        <v>691</v>
      </c>
      <c r="C76" s="80">
        <v>69.81</v>
      </c>
      <c r="D76" s="78" t="s">
        <v>704</v>
      </c>
      <c r="E76" s="78" t="s">
        <v>705</v>
      </c>
    </row>
    <row r="77" spans="1:5" x14ac:dyDescent="0.2">
      <c r="A77" s="78" t="s">
        <v>692</v>
      </c>
      <c r="B77" s="76" t="s">
        <v>693</v>
      </c>
      <c r="C77" s="80">
        <v>306.02</v>
      </c>
      <c r="D77" s="78" t="s">
        <v>704</v>
      </c>
      <c r="E77" s="78" t="s">
        <v>705</v>
      </c>
    </row>
    <row r="78" spans="1:5" x14ac:dyDescent="0.2">
      <c r="A78" s="78" t="s">
        <v>694</v>
      </c>
      <c r="B78" s="76" t="s">
        <v>695</v>
      </c>
      <c r="C78" s="80">
        <v>12478.51</v>
      </c>
      <c r="D78" s="78" t="s">
        <v>704</v>
      </c>
      <c r="E78" s="78" t="s">
        <v>705</v>
      </c>
    </row>
    <row r="79" spans="1:5" x14ac:dyDescent="0.2">
      <c r="A79" s="78" t="s">
        <v>696</v>
      </c>
      <c r="B79" s="76" t="s">
        <v>697</v>
      </c>
      <c r="C79" s="80">
        <v>30286.720000000001</v>
      </c>
      <c r="D79" s="78" t="s">
        <v>704</v>
      </c>
      <c r="E79" s="78" t="s">
        <v>705</v>
      </c>
    </row>
    <row r="80" spans="1:5" x14ac:dyDescent="0.2">
      <c r="A80" s="78" t="s">
        <v>698</v>
      </c>
      <c r="B80" s="76" t="s">
        <v>699</v>
      </c>
      <c r="C80" s="80">
        <v>5954.92</v>
      </c>
      <c r="D80" s="78" t="s">
        <v>704</v>
      </c>
      <c r="E80" s="78" t="s">
        <v>705</v>
      </c>
    </row>
    <row r="81" spans="1:9" x14ac:dyDescent="0.2">
      <c r="A81" s="78" t="s">
        <v>700</v>
      </c>
      <c r="B81" s="76" t="s">
        <v>701</v>
      </c>
      <c r="C81" s="80">
        <v>972.42</v>
      </c>
      <c r="D81" s="78" t="s">
        <v>704</v>
      </c>
      <c r="E81" s="78" t="s">
        <v>705</v>
      </c>
    </row>
    <row r="82" spans="1:9" x14ac:dyDescent="0.2">
      <c r="A82" s="78" t="s">
        <v>702</v>
      </c>
      <c r="B82" s="76" t="s">
        <v>703</v>
      </c>
      <c r="C82" s="80">
        <v>8603.33</v>
      </c>
      <c r="D82" s="78" t="s">
        <v>704</v>
      </c>
      <c r="E82" s="78" t="s">
        <v>705</v>
      </c>
    </row>
    <row r="83" spans="1:9" x14ac:dyDescent="0.2">
      <c r="A83" s="75" t="s">
        <v>700</v>
      </c>
      <c r="B83" s="75" t="s">
        <v>701</v>
      </c>
      <c r="C83" s="75"/>
      <c r="D83" s="75"/>
      <c r="E83" s="75"/>
      <c r="F83" s="75"/>
      <c r="G83" s="75"/>
      <c r="H83" s="75"/>
    </row>
    <row r="84" spans="1:9" x14ac:dyDescent="0.2">
      <c r="A84" s="77" t="s">
        <v>702</v>
      </c>
      <c r="B84" s="77" t="s">
        <v>703</v>
      </c>
      <c r="C84" s="77" t="s">
        <v>230</v>
      </c>
      <c r="D84" s="77" t="s">
        <v>232</v>
      </c>
      <c r="E84" s="77" t="s">
        <v>302</v>
      </c>
      <c r="F84" s="77"/>
      <c r="G84" s="77"/>
      <c r="H84" s="77"/>
    </row>
    <row r="85" spans="1:9" x14ac:dyDescent="0.2">
      <c r="A85" s="78">
        <v>1213</v>
      </c>
      <c r="B85" s="76" t="s">
        <v>322</v>
      </c>
      <c r="C85" s="80">
        <v>0</v>
      </c>
    </row>
    <row r="87" spans="1:9" x14ac:dyDescent="0.2">
      <c r="A87" s="75" t="s">
        <v>250</v>
      </c>
      <c r="B87" s="75"/>
      <c r="C87" s="75"/>
      <c r="D87" s="75"/>
      <c r="E87" s="75"/>
      <c r="F87" s="75"/>
      <c r="G87" s="75"/>
      <c r="H87" s="75"/>
    </row>
    <row r="88" spans="1:9" x14ac:dyDescent="0.2">
      <c r="A88" s="77" t="s">
        <v>233</v>
      </c>
      <c r="B88" s="77" t="s">
        <v>229</v>
      </c>
      <c r="C88" s="77" t="s">
        <v>230</v>
      </c>
      <c r="D88" s="77"/>
      <c r="E88" s="77"/>
      <c r="F88" s="77"/>
      <c r="G88" s="77"/>
      <c r="H88" s="77"/>
    </row>
    <row r="89" spans="1:9" x14ac:dyDescent="0.2">
      <c r="A89" s="78">
        <v>1214</v>
      </c>
      <c r="B89" s="76" t="s">
        <v>323</v>
      </c>
      <c r="C89" s="80">
        <v>0</v>
      </c>
    </row>
    <row r="91" spans="1:9" x14ac:dyDescent="0.2">
      <c r="A91" s="75" t="s">
        <v>254</v>
      </c>
      <c r="B91" s="75"/>
      <c r="C91" s="75"/>
      <c r="D91" s="75"/>
      <c r="E91" s="75"/>
      <c r="F91" s="75"/>
      <c r="G91" s="75"/>
      <c r="H91" s="75"/>
      <c r="I91" s="75"/>
    </row>
    <row r="92" spans="1:9" x14ac:dyDescent="0.2">
      <c r="A92" s="77" t="s">
        <v>233</v>
      </c>
      <c r="B92" s="77" t="s">
        <v>229</v>
      </c>
      <c r="C92" s="77" t="s">
        <v>230</v>
      </c>
      <c r="D92" s="77" t="s">
        <v>251</v>
      </c>
      <c r="E92" s="77" t="s">
        <v>252</v>
      </c>
      <c r="F92" s="77" t="s">
        <v>245</v>
      </c>
      <c r="G92" s="77" t="s">
        <v>324</v>
      </c>
      <c r="H92" s="77" t="s">
        <v>253</v>
      </c>
      <c r="I92" s="77" t="s">
        <v>325</v>
      </c>
    </row>
    <row r="93" spans="1:9" x14ac:dyDescent="0.2">
      <c r="A93" s="174">
        <v>1230</v>
      </c>
      <c r="B93" s="175" t="s">
        <v>326</v>
      </c>
      <c r="C93" s="176">
        <f>+C94+C95+C96+C97+C98+C100+C101</f>
        <v>296080.78999999998</v>
      </c>
      <c r="D93" s="176">
        <f>+D94+D95+D96+D97+D98+D100+D101</f>
        <v>0</v>
      </c>
      <c r="E93" s="176">
        <f>+E94+E95+E96+E97+E98+E100+E101</f>
        <v>0</v>
      </c>
      <c r="F93" s="175"/>
      <c r="G93" s="175"/>
      <c r="H93" s="175"/>
      <c r="I93" s="175"/>
    </row>
    <row r="94" spans="1:9" x14ac:dyDescent="0.2">
      <c r="A94" s="148">
        <v>1231</v>
      </c>
      <c r="B94" s="76" t="s">
        <v>327</v>
      </c>
      <c r="C94" s="80">
        <v>0</v>
      </c>
      <c r="D94" s="80">
        <v>0</v>
      </c>
      <c r="E94" s="80">
        <v>0</v>
      </c>
    </row>
    <row r="95" spans="1:9" x14ac:dyDescent="0.2">
      <c r="A95" s="78">
        <v>1232</v>
      </c>
      <c r="B95" s="76" t="s">
        <v>328</v>
      </c>
      <c r="C95" s="80">
        <v>0</v>
      </c>
      <c r="D95" s="80">
        <v>0</v>
      </c>
      <c r="E95" s="80">
        <v>0</v>
      </c>
      <c r="G95" s="80"/>
    </row>
    <row r="96" spans="1:9" x14ac:dyDescent="0.2">
      <c r="A96" s="148">
        <v>1233</v>
      </c>
      <c r="B96" s="76" t="s">
        <v>329</v>
      </c>
      <c r="C96" s="80">
        <v>0</v>
      </c>
      <c r="D96" s="80">
        <v>0</v>
      </c>
      <c r="E96" s="80">
        <v>0</v>
      </c>
    </row>
    <row r="97" spans="1:17" x14ac:dyDescent="0.2">
      <c r="A97" s="78">
        <v>1234</v>
      </c>
      <c r="B97" s="76" t="s">
        <v>330</v>
      </c>
      <c r="C97" s="80">
        <v>0</v>
      </c>
      <c r="D97" s="80">
        <v>0</v>
      </c>
      <c r="E97" s="80">
        <v>0</v>
      </c>
    </row>
    <row r="98" spans="1:17" x14ac:dyDescent="0.2">
      <c r="A98" s="177">
        <v>1235</v>
      </c>
      <c r="B98" s="178" t="s">
        <v>331</v>
      </c>
      <c r="C98" s="179">
        <f>+C99</f>
        <v>296080.78999999998</v>
      </c>
      <c r="D98" s="179">
        <f t="shared" ref="D98:E98" si="1">+D99</f>
        <v>0</v>
      </c>
      <c r="E98" s="179">
        <f t="shared" si="1"/>
        <v>0</v>
      </c>
      <c r="F98" s="178"/>
      <c r="G98" s="178"/>
      <c r="H98" s="178"/>
      <c r="I98" s="178"/>
    </row>
    <row r="99" spans="1:17" x14ac:dyDescent="0.2">
      <c r="A99" s="148" t="s">
        <v>706</v>
      </c>
      <c r="B99" s="76" t="s">
        <v>707</v>
      </c>
      <c r="C99" s="80">
        <v>296080.78999999998</v>
      </c>
      <c r="D99" s="80"/>
      <c r="E99" s="80"/>
    </row>
    <row r="100" spans="1:17" x14ac:dyDescent="0.2">
      <c r="A100" s="78">
        <v>1236</v>
      </c>
      <c r="B100" s="76" t="s">
        <v>332</v>
      </c>
      <c r="C100" s="80">
        <v>0</v>
      </c>
      <c r="D100" s="80">
        <v>0</v>
      </c>
      <c r="E100" s="80">
        <v>0</v>
      </c>
    </row>
    <row r="101" spans="1:17" x14ac:dyDescent="0.2">
      <c r="A101" s="148">
        <v>1239</v>
      </c>
      <c r="B101" s="76" t="s">
        <v>333</v>
      </c>
      <c r="C101" s="80">
        <v>0</v>
      </c>
      <c r="D101" s="80">
        <v>0</v>
      </c>
      <c r="E101" s="80">
        <v>0</v>
      </c>
    </row>
    <row r="102" spans="1:17" x14ac:dyDescent="0.2">
      <c r="A102" s="174">
        <v>1240</v>
      </c>
      <c r="B102" s="175" t="s">
        <v>334</v>
      </c>
      <c r="C102" s="176">
        <f>+C103+C108+C112+C114+C117+C119</f>
        <v>4245784.76</v>
      </c>
      <c r="D102" s="176">
        <f>+D103+D108+D112+D114+D117+D119+D125+D126</f>
        <v>392548.44</v>
      </c>
      <c r="E102" s="176">
        <f>+E103+E108+E112+E114+E117+E119+E125+E126</f>
        <v>3480592.41</v>
      </c>
      <c r="F102" s="175" t="s">
        <v>628</v>
      </c>
      <c r="G102" s="175"/>
      <c r="H102" s="175"/>
      <c r="I102" s="175"/>
      <c r="J102" s="194"/>
      <c r="K102" s="194"/>
      <c r="L102" s="155"/>
      <c r="M102" s="154"/>
      <c r="N102" s="195"/>
      <c r="O102" s="154"/>
    </row>
    <row r="103" spans="1:17" x14ac:dyDescent="0.2">
      <c r="A103" s="174">
        <v>1241</v>
      </c>
      <c r="B103" s="175" t="s">
        <v>335</v>
      </c>
      <c r="C103" s="176">
        <f>SUM(C104:C107)</f>
        <v>2528335.6</v>
      </c>
      <c r="D103" s="176">
        <f t="shared" ref="D103" si="2">SUM(D104:D107)</f>
        <v>135889.52038626891</v>
      </c>
      <c r="E103" s="176">
        <f>SUM(E104:E107)</f>
        <v>1948452.6754103655</v>
      </c>
      <c r="F103" s="175" t="s">
        <v>628</v>
      </c>
      <c r="G103" s="181">
        <v>0.1</v>
      </c>
      <c r="H103" s="175"/>
      <c r="I103" s="175"/>
      <c r="J103" s="193"/>
      <c r="K103" s="193"/>
      <c r="L103" s="155"/>
      <c r="M103" s="154"/>
      <c r="N103" s="195"/>
      <c r="O103" s="162"/>
      <c r="P103" s="162"/>
      <c r="Q103" s="162"/>
    </row>
    <row r="104" spans="1:17" x14ac:dyDescent="0.2">
      <c r="A104" s="148" t="s">
        <v>708</v>
      </c>
      <c r="B104" s="76" t="s">
        <v>867</v>
      </c>
      <c r="C104" s="155">
        <v>474294.14</v>
      </c>
      <c r="D104" s="155">
        <v>22315.554342055766</v>
      </c>
      <c r="E104" s="155">
        <v>319971.70523119689</v>
      </c>
      <c r="F104" s="76" t="s">
        <v>628</v>
      </c>
      <c r="G104" s="156">
        <v>0.1</v>
      </c>
      <c r="I104" s="76" t="s">
        <v>629</v>
      </c>
      <c r="J104" s="164"/>
      <c r="K104" s="164"/>
      <c r="L104" s="155"/>
      <c r="M104" s="154"/>
      <c r="N104" s="195"/>
      <c r="O104" s="163"/>
      <c r="P104" s="162"/>
      <c r="Q104" s="162"/>
    </row>
    <row r="105" spans="1:17" x14ac:dyDescent="0.2">
      <c r="A105" s="148" t="s">
        <v>709</v>
      </c>
      <c r="B105" s="76" t="s">
        <v>710</v>
      </c>
      <c r="C105" s="155">
        <v>88044</v>
      </c>
      <c r="D105" s="155">
        <v>4982.1717466086147</v>
      </c>
      <c r="E105" s="155">
        <v>71436.898455742819</v>
      </c>
      <c r="F105" s="76" t="s">
        <v>628</v>
      </c>
      <c r="G105" s="156">
        <v>0.1</v>
      </c>
      <c r="I105" s="76" t="s">
        <v>629</v>
      </c>
      <c r="J105" s="164"/>
      <c r="K105" s="164"/>
      <c r="L105" s="155"/>
      <c r="M105" s="154"/>
      <c r="N105" s="195"/>
      <c r="O105" s="163"/>
      <c r="P105" s="162"/>
      <c r="Q105" s="162"/>
    </row>
    <row r="106" spans="1:17" x14ac:dyDescent="0.2">
      <c r="A106" s="148" t="s">
        <v>711</v>
      </c>
      <c r="B106" s="76" t="s">
        <v>712</v>
      </c>
      <c r="C106" s="155">
        <v>904652.39</v>
      </c>
      <c r="D106" s="155">
        <v>48533.148380150284</v>
      </c>
      <c r="E106" s="155">
        <v>695892.82925269206</v>
      </c>
      <c r="F106" s="76" t="s">
        <v>628</v>
      </c>
      <c r="G106" s="156">
        <v>0.1</v>
      </c>
      <c r="I106" s="76" t="s">
        <v>629</v>
      </c>
      <c r="J106" s="164"/>
      <c r="K106" s="164"/>
      <c r="L106" s="155"/>
      <c r="M106" s="154"/>
      <c r="N106" s="195"/>
      <c r="O106" s="163"/>
      <c r="P106" s="162"/>
      <c r="Q106" s="162"/>
    </row>
    <row r="107" spans="1:17" x14ac:dyDescent="0.2">
      <c r="A107" s="148" t="s">
        <v>713</v>
      </c>
      <c r="B107" s="76" t="s">
        <v>714</v>
      </c>
      <c r="C107" s="155">
        <v>1061345.07</v>
      </c>
      <c r="D107" s="155">
        <v>60058.645917454254</v>
      </c>
      <c r="E107" s="155">
        <v>861151.24247073359</v>
      </c>
      <c r="F107" s="76" t="s">
        <v>628</v>
      </c>
      <c r="G107" s="156">
        <v>0.1</v>
      </c>
      <c r="I107" s="76" t="s">
        <v>629</v>
      </c>
      <c r="J107" s="164"/>
      <c r="K107" s="164"/>
      <c r="L107" s="155"/>
      <c r="M107" s="154"/>
      <c r="N107" s="195"/>
      <c r="O107" s="163"/>
      <c r="P107" s="162"/>
      <c r="Q107" s="162"/>
    </row>
    <row r="108" spans="1:17" x14ac:dyDescent="0.2">
      <c r="A108" s="177">
        <v>1242</v>
      </c>
      <c r="B108" s="178" t="s">
        <v>336</v>
      </c>
      <c r="C108" s="179">
        <f>SUM(C109:C111)</f>
        <v>245615.21</v>
      </c>
      <c r="D108" s="179">
        <f t="shared" ref="D108" si="3">SUM(D109:D111)</f>
        <v>19572.959999999995</v>
      </c>
      <c r="E108" s="179">
        <f>SUM(E109:E111)</f>
        <v>187171.53318933156</v>
      </c>
      <c r="F108" s="178" t="s">
        <v>628</v>
      </c>
      <c r="G108" s="182">
        <v>0.1</v>
      </c>
      <c r="H108" s="178"/>
      <c r="I108" s="178"/>
      <c r="J108" s="193"/>
      <c r="K108" s="193"/>
      <c r="L108" s="155"/>
      <c r="M108" s="154"/>
      <c r="N108" s="195"/>
      <c r="O108" s="163"/>
      <c r="P108" s="162"/>
      <c r="Q108" s="162"/>
    </row>
    <row r="109" spans="1:17" x14ac:dyDescent="0.2">
      <c r="A109" s="148" t="s">
        <v>715</v>
      </c>
      <c r="B109" s="154" t="s">
        <v>623</v>
      </c>
      <c r="C109" s="155">
        <v>63596.1</v>
      </c>
      <c r="D109" s="155">
        <v>3528.3454124268665</v>
      </c>
      <c r="E109" s="155">
        <v>33740.722939477782</v>
      </c>
      <c r="F109" s="76" t="s">
        <v>628</v>
      </c>
      <c r="G109" s="156">
        <v>0.1</v>
      </c>
      <c r="I109" s="76" t="s">
        <v>629</v>
      </c>
      <c r="J109" s="164"/>
      <c r="K109" s="164"/>
      <c r="L109" s="155"/>
      <c r="M109" s="154"/>
      <c r="N109" s="195"/>
      <c r="O109" s="162"/>
      <c r="P109" s="162"/>
      <c r="Q109" s="162"/>
    </row>
    <row r="110" spans="1:17" x14ac:dyDescent="0.2">
      <c r="A110" s="148" t="s">
        <v>716</v>
      </c>
      <c r="B110" s="154" t="s">
        <v>717</v>
      </c>
      <c r="C110" s="155">
        <v>11801.81</v>
      </c>
      <c r="D110" s="155">
        <v>1040.3055639914207</v>
      </c>
      <c r="E110" s="155">
        <v>9948.1931908953229</v>
      </c>
      <c r="F110" s="76" t="s">
        <v>628</v>
      </c>
      <c r="G110" s="156">
        <v>0.1</v>
      </c>
      <c r="I110" s="76" t="s">
        <v>629</v>
      </c>
      <c r="J110" s="164"/>
      <c r="K110" s="164"/>
      <c r="L110" s="155"/>
      <c r="M110" s="154"/>
      <c r="N110" s="195"/>
      <c r="O110" s="162"/>
      <c r="P110" s="162"/>
      <c r="Q110" s="162"/>
    </row>
    <row r="111" spans="1:17" x14ac:dyDescent="0.2">
      <c r="A111" s="148" t="s">
        <v>718</v>
      </c>
      <c r="B111" s="154" t="s">
        <v>719</v>
      </c>
      <c r="C111" s="155">
        <v>170217.3</v>
      </c>
      <c r="D111" s="155">
        <v>15004.309023581709</v>
      </c>
      <c r="E111" s="155">
        <v>143482.61705895845</v>
      </c>
      <c r="F111" s="76" t="s">
        <v>628</v>
      </c>
      <c r="G111" s="156">
        <v>0.1</v>
      </c>
      <c r="I111" s="76" t="s">
        <v>629</v>
      </c>
      <c r="J111" s="164"/>
      <c r="K111" s="164"/>
      <c r="L111" s="155"/>
      <c r="M111" s="154"/>
      <c r="N111" s="195"/>
      <c r="O111" s="162"/>
      <c r="P111" s="162"/>
      <c r="Q111" s="162"/>
    </row>
    <row r="112" spans="1:17" x14ac:dyDescent="0.2">
      <c r="A112" s="177">
        <v>1243</v>
      </c>
      <c r="B112" s="178" t="s">
        <v>337</v>
      </c>
      <c r="C112" s="179">
        <f>+C113</f>
        <v>4420</v>
      </c>
      <c r="D112" s="179">
        <f t="shared" ref="D112" si="4">+D113</f>
        <v>250.11584117043833</v>
      </c>
      <c r="E112" s="179">
        <f>+E113</f>
        <v>3586.2874378081788</v>
      </c>
      <c r="F112" s="178" t="s">
        <v>628</v>
      </c>
      <c r="G112" s="182">
        <v>0.1</v>
      </c>
      <c r="H112" s="178"/>
      <c r="I112" s="178"/>
      <c r="J112" s="193"/>
      <c r="K112" s="193"/>
      <c r="L112" s="155"/>
      <c r="M112" s="154"/>
      <c r="N112" s="195"/>
      <c r="O112" s="162"/>
      <c r="P112" s="162"/>
      <c r="Q112" s="162"/>
    </row>
    <row r="113" spans="1:17" x14ac:dyDescent="0.2">
      <c r="A113" s="148" t="s">
        <v>720</v>
      </c>
      <c r="B113" s="76" t="s">
        <v>624</v>
      </c>
      <c r="C113" s="155">
        <v>4420</v>
      </c>
      <c r="D113" s="155">
        <v>250.11584117043833</v>
      </c>
      <c r="E113" s="155">
        <v>3586.2874378081788</v>
      </c>
      <c r="F113" s="76" t="s">
        <v>628</v>
      </c>
      <c r="G113" s="156">
        <v>0.1</v>
      </c>
      <c r="I113" s="76" t="s">
        <v>629</v>
      </c>
      <c r="J113" s="164"/>
      <c r="K113" s="164"/>
      <c r="L113" s="155"/>
      <c r="M113" s="154"/>
      <c r="N113" s="195"/>
      <c r="O113" s="162"/>
      <c r="P113" s="162"/>
      <c r="Q113" s="162"/>
    </row>
    <row r="114" spans="1:17" x14ac:dyDescent="0.2">
      <c r="A114" s="177">
        <v>1244</v>
      </c>
      <c r="B114" s="178" t="s">
        <v>338</v>
      </c>
      <c r="C114" s="179">
        <f>SUM(C115:C116)</f>
        <v>841860.53</v>
      </c>
      <c r="D114" s="179">
        <f t="shared" ref="D114" si="5">SUM(D115:D116)</f>
        <v>210465.12</v>
      </c>
      <c r="E114" s="179">
        <f>SUM(E115:E116)</f>
        <v>845892.99070506659</v>
      </c>
      <c r="F114" s="178" t="s">
        <v>628</v>
      </c>
      <c r="G114" s="182">
        <v>0.2</v>
      </c>
      <c r="H114" s="178"/>
      <c r="I114" s="178"/>
      <c r="J114" s="194"/>
      <c r="K114" s="194"/>
      <c r="L114" s="155"/>
      <c r="M114" s="154"/>
      <c r="N114" s="195"/>
      <c r="O114" s="154"/>
    </row>
    <row r="115" spans="1:17" x14ac:dyDescent="0.2">
      <c r="A115" s="148" t="s">
        <v>721</v>
      </c>
      <c r="B115" s="154" t="s">
        <v>722</v>
      </c>
      <c r="C115" s="155">
        <v>517240.52</v>
      </c>
      <c r="D115" s="155">
        <v>129310.12231997907</v>
      </c>
      <c r="E115" s="155">
        <v>519718.07061276981</v>
      </c>
      <c r="F115" s="76" t="s">
        <v>628</v>
      </c>
      <c r="G115" s="156">
        <v>0.2</v>
      </c>
      <c r="H115" s="154"/>
      <c r="I115" s="154" t="s">
        <v>629</v>
      </c>
      <c r="J115" s="164"/>
      <c r="K115" s="164"/>
      <c r="L115" s="155"/>
      <c r="M115" s="154"/>
      <c r="N115" s="195"/>
      <c r="O115" s="154"/>
    </row>
    <row r="116" spans="1:17" x14ac:dyDescent="0.2">
      <c r="A116" s="148" t="s">
        <v>723</v>
      </c>
      <c r="B116" s="154" t="s">
        <v>724</v>
      </c>
      <c r="C116" s="155">
        <v>324620.01</v>
      </c>
      <c r="D116" s="155">
        <v>81154.997680020941</v>
      </c>
      <c r="E116" s="155">
        <v>326174.92009229679</v>
      </c>
      <c r="F116" s="76" t="s">
        <v>628</v>
      </c>
      <c r="G116" s="156">
        <v>0.2</v>
      </c>
      <c r="H116" s="154"/>
      <c r="I116" s="154" t="s">
        <v>629</v>
      </c>
      <c r="J116" s="164"/>
      <c r="K116" s="164"/>
      <c r="L116" s="155"/>
      <c r="M116" s="154"/>
      <c r="N116" s="195"/>
      <c r="O116" s="154"/>
    </row>
    <row r="117" spans="1:17" x14ac:dyDescent="0.2">
      <c r="A117" s="177">
        <v>1245</v>
      </c>
      <c r="B117" s="178" t="s">
        <v>339</v>
      </c>
      <c r="C117" s="179">
        <f>+C118</f>
        <v>364896.82</v>
      </c>
      <c r="D117" s="179">
        <f>+D118</f>
        <v>20648.523772560638</v>
      </c>
      <c r="E117" s="179">
        <f t="shared" ref="E117" si="6">+E118</f>
        <v>296068.97775161808</v>
      </c>
      <c r="F117" s="178" t="s">
        <v>628</v>
      </c>
      <c r="G117" s="182">
        <v>0.2</v>
      </c>
      <c r="H117" s="178"/>
      <c r="I117" s="178"/>
      <c r="J117" s="194"/>
      <c r="K117" s="194"/>
      <c r="L117" s="155"/>
      <c r="M117" s="154"/>
      <c r="N117" s="195"/>
      <c r="O117" s="154"/>
    </row>
    <row r="118" spans="1:17" x14ac:dyDescent="0.2">
      <c r="A118" s="148" t="s">
        <v>625</v>
      </c>
      <c r="B118" s="154" t="s">
        <v>725</v>
      </c>
      <c r="C118" s="155">
        <v>364896.82</v>
      </c>
      <c r="D118" s="155">
        <v>20648.523772560638</v>
      </c>
      <c r="E118" s="155">
        <v>296068.97775161808</v>
      </c>
      <c r="F118" s="76" t="s">
        <v>628</v>
      </c>
      <c r="G118" s="156">
        <v>0.2</v>
      </c>
      <c r="I118" s="76" t="s">
        <v>629</v>
      </c>
      <c r="J118" s="164"/>
      <c r="K118" s="164"/>
      <c r="L118" s="155"/>
      <c r="M118" s="154"/>
      <c r="N118" s="195"/>
      <c r="O118" s="154"/>
    </row>
    <row r="119" spans="1:17" x14ac:dyDescent="0.2">
      <c r="A119" s="177">
        <v>1246</v>
      </c>
      <c r="B119" s="178" t="s">
        <v>340</v>
      </c>
      <c r="C119" s="179">
        <f>SUM(C120:C124)</f>
        <v>260656.6</v>
      </c>
      <c r="D119" s="179">
        <f>SUM(D120:D124)</f>
        <v>5722.1999999999989</v>
      </c>
      <c r="E119" s="179">
        <f t="shared" ref="E119" si="7">SUM(E120:E124)</f>
        <v>199419.9455058102</v>
      </c>
      <c r="F119" s="178" t="s">
        <v>628</v>
      </c>
      <c r="G119" s="182">
        <v>0.1</v>
      </c>
      <c r="H119" s="178"/>
      <c r="I119" s="178"/>
      <c r="J119" s="169"/>
      <c r="K119" s="169"/>
      <c r="L119" s="155"/>
      <c r="M119" s="154"/>
      <c r="N119" s="195"/>
      <c r="O119" s="154"/>
    </row>
    <row r="120" spans="1:17" x14ac:dyDescent="0.2">
      <c r="A120" s="148" t="s">
        <v>726</v>
      </c>
      <c r="B120" s="154" t="s">
        <v>868</v>
      </c>
      <c r="C120" s="155">
        <v>21417.49</v>
      </c>
      <c r="D120" s="155">
        <v>477.56572644020628</v>
      </c>
      <c r="E120" s="155">
        <v>16643.272018130894</v>
      </c>
      <c r="F120" s="76" t="s">
        <v>628</v>
      </c>
      <c r="G120" s="156">
        <v>0.1</v>
      </c>
      <c r="H120" s="154"/>
      <c r="I120" s="154" t="s">
        <v>629</v>
      </c>
      <c r="J120" s="164"/>
      <c r="K120" s="164"/>
      <c r="L120" s="155"/>
      <c r="M120" s="154"/>
      <c r="N120" s="195"/>
      <c r="O120" s="154"/>
    </row>
    <row r="121" spans="1:17" x14ac:dyDescent="0.2">
      <c r="A121" s="148" t="s">
        <v>727</v>
      </c>
      <c r="B121" s="154" t="s">
        <v>728</v>
      </c>
      <c r="C121" s="155">
        <v>125531.45</v>
      </c>
      <c r="D121" s="155">
        <v>2780.2153681231766</v>
      </c>
      <c r="E121" s="155">
        <v>96891.125302425673</v>
      </c>
      <c r="F121" s="76" t="s">
        <v>628</v>
      </c>
      <c r="G121" s="156">
        <v>0.1</v>
      </c>
      <c r="H121" s="154"/>
      <c r="I121" s="154" t="s">
        <v>629</v>
      </c>
      <c r="J121" s="164"/>
      <c r="K121" s="164"/>
      <c r="L121" s="155"/>
      <c r="M121" s="154"/>
      <c r="N121" s="195"/>
      <c r="O121" s="154"/>
    </row>
    <row r="122" spans="1:17" x14ac:dyDescent="0.2">
      <c r="A122" s="148" t="s">
        <v>729</v>
      </c>
      <c r="B122" s="154" t="s">
        <v>869</v>
      </c>
      <c r="C122" s="155">
        <v>71598.87</v>
      </c>
      <c r="D122" s="155">
        <v>1596.5067038129996</v>
      </c>
      <c r="E122" s="155">
        <v>55638.614496880422</v>
      </c>
      <c r="F122" s="76" t="s">
        <v>628</v>
      </c>
      <c r="G122" s="156">
        <v>0.1</v>
      </c>
      <c r="H122" s="154"/>
      <c r="I122" s="154" t="s">
        <v>629</v>
      </c>
      <c r="J122" s="164"/>
      <c r="K122" s="164"/>
      <c r="L122" s="155"/>
      <c r="M122" s="154"/>
      <c r="N122" s="195"/>
      <c r="O122" s="154"/>
    </row>
    <row r="123" spans="1:17" x14ac:dyDescent="0.2">
      <c r="A123" s="148" t="s">
        <v>730</v>
      </c>
      <c r="B123" s="154" t="s">
        <v>626</v>
      </c>
      <c r="C123" s="155">
        <v>101.72</v>
      </c>
      <c r="D123" s="155">
        <v>2.268145599390861</v>
      </c>
      <c r="E123" s="155">
        <v>79.04537971929831</v>
      </c>
      <c r="F123" s="76" t="s">
        <v>628</v>
      </c>
      <c r="G123" s="156">
        <v>0.1</v>
      </c>
      <c r="H123" s="154"/>
      <c r="I123" s="154" t="s">
        <v>629</v>
      </c>
      <c r="J123" s="164"/>
      <c r="K123" s="164"/>
      <c r="L123" s="155"/>
      <c r="M123" s="154"/>
      <c r="N123" s="195"/>
      <c r="O123" s="154"/>
    </row>
    <row r="124" spans="1:17" x14ac:dyDescent="0.2">
      <c r="A124" s="148" t="s">
        <v>731</v>
      </c>
      <c r="B124" s="154" t="s">
        <v>732</v>
      </c>
      <c r="C124" s="155">
        <v>42007.07</v>
      </c>
      <c r="D124" s="155">
        <v>865.64405602422505</v>
      </c>
      <c r="E124" s="155">
        <v>30167.888308653932</v>
      </c>
      <c r="F124" s="76" t="s">
        <v>628</v>
      </c>
      <c r="G124" s="156">
        <v>0.1</v>
      </c>
      <c r="H124" s="154"/>
      <c r="I124" s="154" t="s">
        <v>629</v>
      </c>
      <c r="J124" s="164"/>
      <c r="K124" s="164"/>
      <c r="L124" s="155"/>
      <c r="M124" s="154"/>
      <c r="N124" s="195"/>
      <c r="O124" s="154"/>
    </row>
    <row r="125" spans="1:17" x14ac:dyDescent="0.2">
      <c r="A125" s="78">
        <v>1247</v>
      </c>
      <c r="B125" s="76" t="s">
        <v>341</v>
      </c>
      <c r="C125" s="155">
        <v>0</v>
      </c>
      <c r="D125" s="155">
        <v>0</v>
      </c>
      <c r="E125" s="155">
        <v>0</v>
      </c>
      <c r="F125" s="76" t="s">
        <v>628</v>
      </c>
      <c r="J125" s="169"/>
      <c r="K125" s="169"/>
      <c r="L125" s="155"/>
      <c r="M125" s="154"/>
      <c r="N125" s="195"/>
      <c r="O125" s="154"/>
    </row>
    <row r="126" spans="1:17" x14ac:dyDescent="0.2">
      <c r="A126" s="78">
        <v>1248</v>
      </c>
      <c r="B126" s="76" t="s">
        <v>342</v>
      </c>
      <c r="C126" s="80">
        <v>0</v>
      </c>
      <c r="D126" s="155">
        <v>0</v>
      </c>
      <c r="E126" s="155">
        <v>0</v>
      </c>
      <c r="F126" s="76" t="s">
        <v>628</v>
      </c>
      <c r="J126" s="169"/>
      <c r="K126" s="169"/>
      <c r="L126" s="155"/>
      <c r="M126" s="154"/>
      <c r="N126" s="195"/>
      <c r="O126" s="154"/>
    </row>
    <row r="127" spans="1:17" x14ac:dyDescent="0.2">
      <c r="C127" s="80"/>
      <c r="J127" s="169"/>
      <c r="K127" s="169"/>
      <c r="L127" s="155"/>
      <c r="M127" s="154"/>
      <c r="N127" s="154"/>
      <c r="O127" s="154"/>
    </row>
    <row r="128" spans="1:17" x14ac:dyDescent="0.2">
      <c r="A128" s="75" t="s">
        <v>255</v>
      </c>
      <c r="B128" s="75"/>
      <c r="C128" s="75"/>
      <c r="D128" s="75"/>
      <c r="E128" s="75"/>
      <c r="F128" s="75"/>
      <c r="G128" s="75"/>
      <c r="H128" s="75"/>
      <c r="I128" s="75"/>
      <c r="J128" s="169"/>
      <c r="K128" s="169"/>
      <c r="L128" s="155"/>
      <c r="M128" s="154"/>
      <c r="N128" s="154"/>
      <c r="O128" s="154"/>
    </row>
    <row r="129" spans="1:15" x14ac:dyDescent="0.2">
      <c r="A129" s="77" t="s">
        <v>233</v>
      </c>
      <c r="B129" s="77" t="s">
        <v>229</v>
      </c>
      <c r="C129" s="77" t="s">
        <v>230</v>
      </c>
      <c r="D129" s="77" t="s">
        <v>256</v>
      </c>
      <c r="E129" s="77" t="s">
        <v>343</v>
      </c>
      <c r="F129" s="77" t="s">
        <v>245</v>
      </c>
      <c r="G129" s="77" t="s">
        <v>324</v>
      </c>
      <c r="H129" s="77" t="s">
        <v>253</v>
      </c>
      <c r="I129" s="77" t="s">
        <v>325</v>
      </c>
      <c r="J129" s="169"/>
      <c r="K129" s="169"/>
      <c r="L129" s="155"/>
      <c r="M129" s="154"/>
      <c r="N129" s="154"/>
      <c r="O129" s="154"/>
    </row>
    <row r="130" spans="1:15" x14ac:dyDescent="0.2">
      <c r="A130" s="174">
        <v>1250</v>
      </c>
      <c r="B130" s="175" t="s">
        <v>344</v>
      </c>
      <c r="C130" s="176">
        <f>+C131+C133+C134+C135+C136+C138+C139+C140+C141+C142+C143+C144</f>
        <v>1675825.41</v>
      </c>
      <c r="D130" s="176">
        <f>+D131+D133+D134+D135+D136+D138+D139+D140+D141+D142+D143+D144</f>
        <v>13532.64</v>
      </c>
      <c r="E130" s="176">
        <f>+E131+E133+E134+E135+E136+E138+E139+E140+E141+E142+E143+E144</f>
        <v>143775.54</v>
      </c>
      <c r="F130" s="175"/>
      <c r="G130" s="175"/>
      <c r="H130" s="175"/>
      <c r="I130" s="175"/>
      <c r="J130" s="194"/>
      <c r="K130" s="194"/>
      <c r="L130" s="155"/>
      <c r="M130" s="154"/>
      <c r="N130" s="195"/>
      <c r="O130" s="154"/>
    </row>
    <row r="131" spans="1:15" x14ac:dyDescent="0.2">
      <c r="A131" s="148">
        <v>1251</v>
      </c>
      <c r="B131" s="76" t="s">
        <v>345</v>
      </c>
      <c r="C131" s="80">
        <f>+C132</f>
        <v>1405172.41</v>
      </c>
      <c r="D131" s="80">
        <v>0</v>
      </c>
      <c r="E131" s="80">
        <v>0</v>
      </c>
      <c r="J131" s="169"/>
      <c r="K131" s="169"/>
      <c r="L131" s="155"/>
      <c r="M131" s="154"/>
      <c r="N131" s="195"/>
      <c r="O131" s="154"/>
    </row>
    <row r="132" spans="1:15" x14ac:dyDescent="0.2">
      <c r="A132" s="148" t="s">
        <v>885</v>
      </c>
      <c r="B132" s="76" t="s">
        <v>886</v>
      </c>
      <c r="C132" s="80">
        <v>1405172.41</v>
      </c>
      <c r="D132" s="80"/>
      <c r="E132" s="80"/>
      <c r="J132" s="169"/>
      <c r="K132" s="169"/>
      <c r="L132" s="155"/>
      <c r="M132" s="154"/>
      <c r="N132" s="195"/>
      <c r="O132" s="154"/>
    </row>
    <row r="133" spans="1:15" x14ac:dyDescent="0.2">
      <c r="A133" s="148">
        <v>1252</v>
      </c>
      <c r="B133" s="76" t="s">
        <v>346</v>
      </c>
      <c r="C133" s="80">
        <v>0</v>
      </c>
      <c r="D133" s="80">
        <v>0</v>
      </c>
      <c r="E133" s="80">
        <v>0</v>
      </c>
      <c r="J133" s="169"/>
      <c r="K133" s="169"/>
      <c r="L133" s="155"/>
      <c r="M133" s="154"/>
      <c r="N133" s="195"/>
      <c r="O133" s="154"/>
    </row>
    <row r="134" spans="1:15" x14ac:dyDescent="0.2">
      <c r="A134" s="78">
        <v>1253</v>
      </c>
      <c r="B134" s="76" t="s">
        <v>347</v>
      </c>
      <c r="C134" s="80">
        <v>0</v>
      </c>
      <c r="D134" s="80">
        <v>0</v>
      </c>
      <c r="E134" s="80">
        <v>0</v>
      </c>
      <c r="J134" s="169"/>
      <c r="K134" s="169"/>
      <c r="L134" s="155"/>
      <c r="M134" s="154"/>
      <c r="N134" s="195"/>
      <c r="O134" s="154"/>
    </row>
    <row r="135" spans="1:15" x14ac:dyDescent="0.2">
      <c r="A135" s="148">
        <v>1254</v>
      </c>
      <c r="B135" s="154" t="s">
        <v>348</v>
      </c>
      <c r="C135" s="155">
        <v>0</v>
      </c>
      <c r="D135" s="155">
        <v>0</v>
      </c>
      <c r="E135" s="155">
        <v>0</v>
      </c>
      <c r="F135" s="154"/>
      <c r="G135" s="154"/>
      <c r="H135" s="154"/>
      <c r="I135" s="154"/>
      <c r="J135" s="169"/>
      <c r="K135" s="169"/>
      <c r="L135" s="155"/>
      <c r="M135" s="154"/>
      <c r="N135" s="195"/>
      <c r="O135" s="154"/>
    </row>
    <row r="136" spans="1:15" x14ac:dyDescent="0.2">
      <c r="A136" s="177">
        <v>1259</v>
      </c>
      <c r="B136" s="178" t="s">
        <v>349</v>
      </c>
      <c r="C136" s="179">
        <f>+C137</f>
        <v>270653</v>
      </c>
      <c r="D136" s="179">
        <f t="shared" ref="D136:E136" si="8">+D137</f>
        <v>13532.64</v>
      </c>
      <c r="E136" s="179">
        <f t="shared" si="8"/>
        <v>143775.54</v>
      </c>
      <c r="F136" s="178"/>
      <c r="G136" s="178"/>
      <c r="H136" s="178"/>
      <c r="J136" s="169"/>
      <c r="K136" s="169"/>
      <c r="L136" s="155"/>
      <c r="M136" s="154"/>
      <c r="N136" s="195"/>
      <c r="O136" s="154"/>
    </row>
    <row r="137" spans="1:15" x14ac:dyDescent="0.2">
      <c r="A137" s="148" t="s">
        <v>733</v>
      </c>
      <c r="B137" s="154" t="s">
        <v>627</v>
      </c>
      <c r="C137" s="155">
        <v>270653</v>
      </c>
      <c r="D137" s="155">
        <v>13532.64</v>
      </c>
      <c r="E137" s="155">
        <v>143775.54</v>
      </c>
      <c r="F137" s="154" t="s">
        <v>628</v>
      </c>
      <c r="G137" s="156">
        <v>0.05</v>
      </c>
      <c r="H137" s="154"/>
      <c r="J137" s="169"/>
      <c r="K137" s="169"/>
      <c r="L137" s="155"/>
      <c r="M137" s="154"/>
      <c r="N137" s="195"/>
      <c r="O137" s="154"/>
    </row>
    <row r="138" spans="1:15" x14ac:dyDescent="0.2">
      <c r="A138" s="78">
        <v>1270</v>
      </c>
      <c r="B138" s="76" t="s">
        <v>350</v>
      </c>
      <c r="C138" s="80">
        <v>0</v>
      </c>
      <c r="D138" s="80">
        <v>0</v>
      </c>
      <c r="E138" s="80">
        <v>0</v>
      </c>
      <c r="J138" s="169"/>
      <c r="K138" s="169"/>
      <c r="L138" s="155"/>
      <c r="M138" s="154"/>
      <c r="N138" s="154"/>
      <c r="O138" s="154"/>
    </row>
    <row r="139" spans="1:15" x14ac:dyDescent="0.2">
      <c r="A139" s="78">
        <v>1271</v>
      </c>
      <c r="B139" s="76" t="s">
        <v>351</v>
      </c>
      <c r="C139" s="80">
        <v>0</v>
      </c>
      <c r="D139" s="80">
        <v>0</v>
      </c>
      <c r="E139" s="80">
        <v>0</v>
      </c>
    </row>
    <row r="140" spans="1:15" x14ac:dyDescent="0.2">
      <c r="A140" s="78">
        <v>1272</v>
      </c>
      <c r="B140" s="76" t="s">
        <v>352</v>
      </c>
      <c r="C140" s="80">
        <v>0</v>
      </c>
      <c r="D140" s="80">
        <v>0</v>
      </c>
      <c r="E140" s="80">
        <v>0</v>
      </c>
    </row>
    <row r="141" spans="1:15" x14ac:dyDescent="0.2">
      <c r="A141" s="78">
        <v>1273</v>
      </c>
      <c r="B141" s="76" t="s">
        <v>353</v>
      </c>
      <c r="C141" s="80">
        <v>0</v>
      </c>
      <c r="D141" s="80">
        <v>0</v>
      </c>
      <c r="E141" s="80">
        <v>0</v>
      </c>
    </row>
    <row r="142" spans="1:15" x14ac:dyDescent="0.2">
      <c r="A142" s="78">
        <v>1274</v>
      </c>
      <c r="B142" s="76" t="s">
        <v>354</v>
      </c>
      <c r="C142" s="80">
        <v>0</v>
      </c>
      <c r="D142" s="80">
        <v>0</v>
      </c>
      <c r="E142" s="80">
        <v>0</v>
      </c>
    </row>
    <row r="143" spans="1:15" x14ac:dyDescent="0.2">
      <c r="A143" s="78">
        <v>1275</v>
      </c>
      <c r="B143" s="76" t="s">
        <v>355</v>
      </c>
      <c r="C143" s="80">
        <v>0</v>
      </c>
      <c r="D143" s="80">
        <v>0</v>
      </c>
      <c r="E143" s="80">
        <v>0</v>
      </c>
    </row>
    <row r="144" spans="1:15" x14ac:dyDescent="0.2">
      <c r="A144" s="78">
        <v>1279</v>
      </c>
      <c r="B144" s="76" t="s">
        <v>356</v>
      </c>
      <c r="C144" s="80">
        <v>0</v>
      </c>
      <c r="D144" s="80">
        <v>0</v>
      </c>
      <c r="E144" s="80">
        <v>0</v>
      </c>
    </row>
    <row r="145" spans="1:8" x14ac:dyDescent="0.2">
      <c r="C145" s="80"/>
    </row>
    <row r="146" spans="1:8" x14ac:dyDescent="0.2">
      <c r="A146" s="75" t="s">
        <v>257</v>
      </c>
      <c r="B146" s="75"/>
      <c r="C146" s="75"/>
      <c r="D146" s="75"/>
      <c r="E146" s="75"/>
      <c r="F146" s="75"/>
      <c r="G146" s="75"/>
      <c r="H146" s="75"/>
    </row>
    <row r="147" spans="1:8" x14ac:dyDescent="0.2">
      <c r="A147" s="77" t="s">
        <v>233</v>
      </c>
      <c r="B147" s="77" t="s">
        <v>229</v>
      </c>
      <c r="C147" s="77" t="s">
        <v>230</v>
      </c>
      <c r="D147" s="77" t="s">
        <v>357</v>
      </c>
      <c r="E147" s="77"/>
      <c r="F147" s="77"/>
      <c r="G147" s="77"/>
      <c r="H147" s="77"/>
    </row>
    <row r="148" spans="1:8" x14ac:dyDescent="0.2">
      <c r="A148" s="78">
        <v>1160</v>
      </c>
      <c r="B148" s="76" t="s">
        <v>358</v>
      </c>
      <c r="C148" s="80">
        <v>0</v>
      </c>
    </row>
    <row r="149" spans="1:8" x14ac:dyDescent="0.2">
      <c r="A149" s="78">
        <v>1161</v>
      </c>
      <c r="B149" s="76" t="s">
        <v>359</v>
      </c>
      <c r="C149" s="80">
        <v>0</v>
      </c>
    </row>
    <row r="150" spans="1:8" x14ac:dyDescent="0.2">
      <c r="A150" s="78">
        <v>1162</v>
      </c>
      <c r="B150" s="76" t="s">
        <v>360</v>
      </c>
      <c r="C150" s="80">
        <v>0</v>
      </c>
    </row>
    <row r="152" spans="1:8" x14ac:dyDescent="0.2">
      <c r="A152" s="75" t="s">
        <v>259</v>
      </c>
      <c r="B152" s="75"/>
      <c r="C152" s="75"/>
      <c r="D152" s="75"/>
      <c r="E152" s="75"/>
      <c r="F152" s="75"/>
      <c r="G152" s="75"/>
      <c r="H152" s="75"/>
    </row>
    <row r="153" spans="1:8" x14ac:dyDescent="0.2">
      <c r="A153" s="77" t="s">
        <v>233</v>
      </c>
      <c r="B153" s="77" t="s">
        <v>229</v>
      </c>
      <c r="C153" s="77" t="s">
        <v>230</v>
      </c>
      <c r="D153" s="77" t="s">
        <v>302</v>
      </c>
      <c r="E153" s="77"/>
      <c r="F153" s="77"/>
      <c r="G153" s="77"/>
      <c r="H153" s="77"/>
    </row>
    <row r="154" spans="1:8" x14ac:dyDescent="0.2">
      <c r="A154" s="78">
        <v>1290</v>
      </c>
      <c r="B154" s="76" t="s">
        <v>361</v>
      </c>
      <c r="C154" s="80">
        <v>0</v>
      </c>
    </row>
    <row r="155" spans="1:8" x14ac:dyDescent="0.2">
      <c r="A155" s="78">
        <v>1291</v>
      </c>
      <c r="B155" s="76" t="s">
        <v>362</v>
      </c>
      <c r="C155" s="80">
        <v>0</v>
      </c>
    </row>
    <row r="156" spans="1:8" x14ac:dyDescent="0.2">
      <c r="A156" s="78">
        <v>1292</v>
      </c>
      <c r="B156" s="76" t="s">
        <v>363</v>
      </c>
      <c r="C156" s="80">
        <v>0</v>
      </c>
    </row>
    <row r="157" spans="1:8" x14ac:dyDescent="0.2">
      <c r="A157" s="78">
        <v>1293</v>
      </c>
      <c r="B157" s="76" t="s">
        <v>364</v>
      </c>
      <c r="C157" s="80">
        <v>0</v>
      </c>
    </row>
    <row r="159" spans="1:8" x14ac:dyDescent="0.2">
      <c r="A159" s="75" t="s">
        <v>260</v>
      </c>
      <c r="B159" s="75"/>
      <c r="C159" s="75"/>
      <c r="D159" s="75"/>
      <c r="E159" s="75"/>
      <c r="F159" s="75"/>
      <c r="G159" s="75"/>
      <c r="H159" s="75"/>
    </row>
    <row r="160" spans="1:8" x14ac:dyDescent="0.2">
      <c r="A160" s="77" t="s">
        <v>233</v>
      </c>
      <c r="B160" s="77" t="s">
        <v>229</v>
      </c>
      <c r="C160" s="77" t="s">
        <v>230</v>
      </c>
      <c r="D160" s="77" t="s">
        <v>298</v>
      </c>
      <c r="E160" s="77" t="s">
        <v>299</v>
      </c>
      <c r="F160" s="77" t="s">
        <v>300</v>
      </c>
      <c r="G160" s="77" t="s">
        <v>365</v>
      </c>
      <c r="H160" s="77" t="s">
        <v>366</v>
      </c>
    </row>
    <row r="161" spans="1:8" x14ac:dyDescent="0.2">
      <c r="A161" s="78">
        <v>2110</v>
      </c>
      <c r="B161" s="76" t="s">
        <v>367</v>
      </c>
      <c r="C161" s="80">
        <f>+C162+C163+C207+C208+C209+C210+C211+C220+C221+C227+C228+C229+C230</f>
        <v>6815145.0700000003</v>
      </c>
      <c r="D161" s="80">
        <f>+D162+D163+D207+D208+D209+D210+D211+D220+D221+D227+D228+D229+D230</f>
        <v>6815145.0700000003</v>
      </c>
      <c r="E161" s="80">
        <f>+E162+E163+E207+E208+E209+E210+E211+E220+E221+E227+E228+E229+E230</f>
        <v>0</v>
      </c>
      <c r="F161" s="80">
        <f>+F162+F163+F207+F208+F209+F210+F211+F220+F221+F227+F228+F229+F230</f>
        <v>0</v>
      </c>
      <c r="G161" s="80">
        <f>+G162+G163+G207+G208+G209+G210+G211+G220+G221+G227+G228+G229+G230</f>
        <v>0</v>
      </c>
      <c r="H161" s="80"/>
    </row>
    <row r="162" spans="1:8" x14ac:dyDescent="0.2">
      <c r="A162" s="148">
        <v>2111</v>
      </c>
      <c r="B162" s="76" t="s">
        <v>368</v>
      </c>
      <c r="C162" s="80">
        <v>0</v>
      </c>
      <c r="D162" s="80">
        <v>0</v>
      </c>
      <c r="E162" s="80">
        <v>0</v>
      </c>
      <c r="F162" s="80">
        <v>0</v>
      </c>
      <c r="G162" s="80">
        <v>0</v>
      </c>
    </row>
    <row r="163" spans="1:8" x14ac:dyDescent="0.2">
      <c r="A163" s="177">
        <v>2112</v>
      </c>
      <c r="B163" s="178" t="s">
        <v>369</v>
      </c>
      <c r="C163" s="179">
        <f>SUM(C164:C206)</f>
        <v>1009130.0100000001</v>
      </c>
      <c r="D163" s="179">
        <f>SUM(D164:D206)</f>
        <v>1009130.0100000001</v>
      </c>
      <c r="E163" s="179">
        <v>0</v>
      </c>
      <c r="F163" s="179">
        <v>0</v>
      </c>
      <c r="G163" s="179">
        <v>0</v>
      </c>
      <c r="H163" s="180"/>
    </row>
    <row r="164" spans="1:8" ht="22.5" x14ac:dyDescent="0.2">
      <c r="A164" s="148" t="s">
        <v>734</v>
      </c>
      <c r="B164" s="76" t="s">
        <v>870</v>
      </c>
      <c r="C164" s="80">
        <v>950.17</v>
      </c>
      <c r="D164" s="80">
        <v>950.17</v>
      </c>
      <c r="E164" s="80"/>
      <c r="F164" s="80"/>
      <c r="G164" s="80"/>
      <c r="H164" s="147" t="s">
        <v>630</v>
      </c>
    </row>
    <row r="165" spans="1:8" ht="22.5" x14ac:dyDescent="0.2">
      <c r="A165" s="149" t="s">
        <v>735</v>
      </c>
      <c r="B165" s="76" t="s">
        <v>871</v>
      </c>
      <c r="C165" s="80">
        <v>-512.14</v>
      </c>
      <c r="D165" s="80">
        <v>-512.14</v>
      </c>
      <c r="E165" s="80"/>
      <c r="F165" s="80"/>
      <c r="G165" s="80"/>
      <c r="H165" s="147" t="s">
        <v>630</v>
      </c>
    </row>
    <row r="166" spans="1:8" ht="22.5" x14ac:dyDescent="0.2">
      <c r="A166" s="148" t="s">
        <v>736</v>
      </c>
      <c r="B166" s="76" t="s">
        <v>872</v>
      </c>
      <c r="C166" s="80">
        <v>79808</v>
      </c>
      <c r="D166" s="80">
        <v>79808</v>
      </c>
      <c r="E166" s="80"/>
      <c r="F166" s="80"/>
      <c r="G166" s="80"/>
      <c r="H166" s="147" t="s">
        <v>630</v>
      </c>
    </row>
    <row r="167" spans="1:8" ht="22.5" x14ac:dyDescent="0.2">
      <c r="A167" s="148" t="s">
        <v>887</v>
      </c>
      <c r="B167" s="76" t="s">
        <v>888</v>
      </c>
      <c r="C167" s="80">
        <v>5243.2</v>
      </c>
      <c r="D167" s="80">
        <v>5243.2</v>
      </c>
      <c r="E167" s="80"/>
      <c r="F167" s="80"/>
      <c r="G167" s="80"/>
      <c r="H167" s="147" t="s">
        <v>630</v>
      </c>
    </row>
    <row r="168" spans="1:8" ht="22.5" x14ac:dyDescent="0.2">
      <c r="A168" s="148" t="s">
        <v>737</v>
      </c>
      <c r="B168" s="76" t="s">
        <v>873</v>
      </c>
      <c r="C168" s="80">
        <v>34579.69</v>
      </c>
      <c r="D168" s="80">
        <v>34579.69</v>
      </c>
      <c r="E168" s="80"/>
      <c r="F168" s="80"/>
      <c r="G168" s="80"/>
      <c r="H168" s="147" t="s">
        <v>630</v>
      </c>
    </row>
    <row r="169" spans="1:8" ht="22.5" x14ac:dyDescent="0.2">
      <c r="A169" s="148" t="s">
        <v>738</v>
      </c>
      <c r="B169" s="76" t="s">
        <v>739</v>
      </c>
      <c r="C169" s="80">
        <v>801.56</v>
      </c>
      <c r="D169" s="80">
        <v>801.56</v>
      </c>
      <c r="E169" s="80"/>
      <c r="F169" s="80"/>
      <c r="G169" s="80"/>
      <c r="H169" s="147" t="s">
        <v>630</v>
      </c>
    </row>
    <row r="170" spans="1:8" ht="22.5" x14ac:dyDescent="0.2">
      <c r="A170" s="148" t="s">
        <v>740</v>
      </c>
      <c r="B170" s="76" t="s">
        <v>741</v>
      </c>
      <c r="C170" s="80">
        <v>5330.2</v>
      </c>
      <c r="D170" s="80">
        <v>5330.2</v>
      </c>
      <c r="E170" s="80"/>
      <c r="F170" s="80"/>
      <c r="G170" s="80"/>
      <c r="H170" s="147" t="s">
        <v>630</v>
      </c>
    </row>
    <row r="171" spans="1:8" ht="22.5" x14ac:dyDescent="0.2">
      <c r="A171" s="148" t="s">
        <v>742</v>
      </c>
      <c r="B171" s="76" t="s">
        <v>743</v>
      </c>
      <c r="C171" s="80">
        <v>32285.06</v>
      </c>
      <c r="D171" s="80">
        <v>32285.06</v>
      </c>
      <c r="E171" s="80"/>
      <c r="F171" s="80"/>
      <c r="G171" s="80"/>
      <c r="H171" s="147" t="s">
        <v>630</v>
      </c>
    </row>
    <row r="172" spans="1:8" ht="22.5" x14ac:dyDescent="0.2">
      <c r="A172" s="148" t="s">
        <v>744</v>
      </c>
      <c r="B172" s="76" t="s">
        <v>745</v>
      </c>
      <c r="C172" s="80">
        <v>98342</v>
      </c>
      <c r="D172" s="80">
        <v>98342</v>
      </c>
      <c r="E172" s="80"/>
      <c r="F172" s="80"/>
      <c r="G172" s="80"/>
      <c r="H172" s="147" t="s">
        <v>630</v>
      </c>
    </row>
    <row r="173" spans="1:8" ht="22.5" x14ac:dyDescent="0.2">
      <c r="A173" s="148" t="s">
        <v>746</v>
      </c>
      <c r="B173" s="76" t="s">
        <v>747</v>
      </c>
      <c r="C173" s="80">
        <v>0.01</v>
      </c>
      <c r="D173" s="80">
        <v>0.01</v>
      </c>
      <c r="E173" s="80"/>
      <c r="F173" s="80"/>
      <c r="G173" s="80"/>
      <c r="H173" s="147" t="s">
        <v>630</v>
      </c>
    </row>
    <row r="174" spans="1:8" ht="22.5" x14ac:dyDescent="0.2">
      <c r="A174" s="148" t="s">
        <v>748</v>
      </c>
      <c r="B174" s="76" t="s">
        <v>749</v>
      </c>
      <c r="C174" s="80">
        <v>14459.4</v>
      </c>
      <c r="D174" s="80">
        <v>14459.4</v>
      </c>
      <c r="E174" s="80"/>
      <c r="F174" s="80"/>
      <c r="G174" s="80"/>
      <c r="H174" s="147" t="s">
        <v>630</v>
      </c>
    </row>
    <row r="175" spans="1:8" ht="22.5" x14ac:dyDescent="0.2">
      <c r="A175" s="148" t="s">
        <v>750</v>
      </c>
      <c r="B175" s="76" t="s">
        <v>751</v>
      </c>
      <c r="C175" s="80">
        <v>1680</v>
      </c>
      <c r="D175" s="80">
        <v>1680</v>
      </c>
      <c r="E175" s="80"/>
      <c r="F175" s="80"/>
      <c r="G175" s="80"/>
      <c r="H175" s="147" t="s">
        <v>630</v>
      </c>
    </row>
    <row r="176" spans="1:8" ht="22.5" x14ac:dyDescent="0.2">
      <c r="A176" s="148" t="s">
        <v>752</v>
      </c>
      <c r="B176" s="76" t="s">
        <v>753</v>
      </c>
      <c r="C176" s="80">
        <v>18182</v>
      </c>
      <c r="D176" s="80">
        <v>18182</v>
      </c>
      <c r="E176" s="80"/>
      <c r="F176" s="80"/>
      <c r="G176" s="80"/>
      <c r="H176" s="147" t="s">
        <v>630</v>
      </c>
    </row>
    <row r="177" spans="1:8" ht="22.5" x14ac:dyDescent="0.2">
      <c r="A177" s="148" t="s">
        <v>754</v>
      </c>
      <c r="B177" s="76" t="s">
        <v>755</v>
      </c>
      <c r="C177" s="80">
        <v>91820.77</v>
      </c>
      <c r="D177" s="80">
        <v>91820.77</v>
      </c>
      <c r="E177" s="80"/>
      <c r="F177" s="80"/>
      <c r="G177" s="80"/>
      <c r="H177" s="147" t="s">
        <v>630</v>
      </c>
    </row>
    <row r="178" spans="1:8" ht="22.5" x14ac:dyDescent="0.2">
      <c r="A178" s="148" t="s">
        <v>756</v>
      </c>
      <c r="B178" s="76" t="s">
        <v>757</v>
      </c>
      <c r="C178" s="80">
        <v>3780</v>
      </c>
      <c r="D178" s="80">
        <v>3780</v>
      </c>
      <c r="E178" s="80"/>
      <c r="F178" s="80"/>
      <c r="G178" s="80"/>
      <c r="H178" s="147" t="s">
        <v>630</v>
      </c>
    </row>
    <row r="179" spans="1:8" ht="22.5" x14ac:dyDescent="0.2">
      <c r="A179" s="148" t="s">
        <v>758</v>
      </c>
      <c r="B179" s="76" t="s">
        <v>759</v>
      </c>
      <c r="C179" s="80">
        <v>1330</v>
      </c>
      <c r="D179" s="80">
        <v>1330</v>
      </c>
      <c r="E179" s="80"/>
      <c r="F179" s="80"/>
      <c r="G179" s="80"/>
      <c r="H179" s="147" t="s">
        <v>630</v>
      </c>
    </row>
    <row r="180" spans="1:8" ht="22.5" x14ac:dyDescent="0.2">
      <c r="A180" s="148" t="s">
        <v>760</v>
      </c>
      <c r="B180" s="76" t="s">
        <v>761</v>
      </c>
      <c r="C180" s="80">
        <v>15383.45</v>
      </c>
      <c r="D180" s="80">
        <v>15383.45</v>
      </c>
      <c r="E180" s="80"/>
      <c r="F180" s="80"/>
      <c r="G180" s="80"/>
      <c r="H180" s="147" t="s">
        <v>630</v>
      </c>
    </row>
    <row r="181" spans="1:8" ht="22.5" x14ac:dyDescent="0.2">
      <c r="A181" s="148" t="s">
        <v>889</v>
      </c>
      <c r="B181" s="76" t="s">
        <v>890</v>
      </c>
      <c r="C181" s="80">
        <v>5716.89</v>
      </c>
      <c r="D181" s="80">
        <v>5716.89</v>
      </c>
      <c r="E181" s="80"/>
      <c r="F181" s="80"/>
      <c r="G181" s="80"/>
      <c r="H181" s="147" t="s">
        <v>630</v>
      </c>
    </row>
    <row r="182" spans="1:8" ht="22.5" x14ac:dyDescent="0.2">
      <c r="A182" s="148" t="s">
        <v>762</v>
      </c>
      <c r="B182" s="76" t="s">
        <v>763</v>
      </c>
      <c r="C182" s="80">
        <v>3862.8</v>
      </c>
      <c r="D182" s="80">
        <v>3862.8</v>
      </c>
      <c r="E182" s="80"/>
      <c r="F182" s="80"/>
      <c r="G182" s="80"/>
      <c r="H182" s="147" t="s">
        <v>630</v>
      </c>
    </row>
    <row r="183" spans="1:8" ht="22.5" x14ac:dyDescent="0.2">
      <c r="A183" s="148" t="s">
        <v>764</v>
      </c>
      <c r="B183" s="76" t="s">
        <v>765</v>
      </c>
      <c r="C183" s="80">
        <v>7724</v>
      </c>
      <c r="D183" s="80">
        <v>7724</v>
      </c>
      <c r="E183" s="80"/>
      <c r="F183" s="80"/>
      <c r="G183" s="80"/>
      <c r="H183" s="147" t="s">
        <v>630</v>
      </c>
    </row>
    <row r="184" spans="1:8" ht="22.5" x14ac:dyDescent="0.2">
      <c r="A184" s="148" t="s">
        <v>766</v>
      </c>
      <c r="B184" s="76" t="s">
        <v>767</v>
      </c>
      <c r="C184" s="80">
        <v>92.8</v>
      </c>
      <c r="D184" s="80">
        <v>92.8</v>
      </c>
      <c r="E184" s="80"/>
      <c r="F184" s="80"/>
      <c r="G184" s="80"/>
      <c r="H184" s="147" t="s">
        <v>630</v>
      </c>
    </row>
    <row r="185" spans="1:8" ht="22.5" x14ac:dyDescent="0.2">
      <c r="A185" s="148" t="s">
        <v>768</v>
      </c>
      <c r="B185" s="76" t="s">
        <v>769</v>
      </c>
      <c r="C185" s="80">
        <v>23204.14</v>
      </c>
      <c r="D185" s="80">
        <v>23204.14</v>
      </c>
      <c r="E185" s="80"/>
      <c r="F185" s="80"/>
      <c r="G185" s="80"/>
      <c r="H185" s="147" t="s">
        <v>630</v>
      </c>
    </row>
    <row r="186" spans="1:8" ht="22.5" x14ac:dyDescent="0.2">
      <c r="A186" s="148" t="s">
        <v>770</v>
      </c>
      <c r="B186" s="76" t="s">
        <v>771</v>
      </c>
      <c r="C186" s="80">
        <v>24366.42</v>
      </c>
      <c r="D186" s="80">
        <v>24366.42</v>
      </c>
      <c r="E186" s="80"/>
      <c r="F186" s="80"/>
      <c r="G186" s="80"/>
      <c r="H186" s="147" t="s">
        <v>630</v>
      </c>
    </row>
    <row r="187" spans="1:8" ht="22.5" x14ac:dyDescent="0.2">
      <c r="A187" s="148" t="s">
        <v>772</v>
      </c>
      <c r="B187" s="76" t="s">
        <v>773</v>
      </c>
      <c r="C187" s="80">
        <v>8822.43</v>
      </c>
      <c r="D187" s="80">
        <v>8822.43</v>
      </c>
      <c r="E187" s="80"/>
      <c r="F187" s="80"/>
      <c r="G187" s="80"/>
      <c r="H187" s="147" t="s">
        <v>630</v>
      </c>
    </row>
    <row r="188" spans="1:8" ht="22.5" x14ac:dyDescent="0.2">
      <c r="A188" s="148" t="s">
        <v>774</v>
      </c>
      <c r="B188" s="76" t="s">
        <v>775</v>
      </c>
      <c r="C188" s="80">
        <v>696</v>
      </c>
      <c r="D188" s="80">
        <v>696</v>
      </c>
      <c r="E188" s="80"/>
      <c r="F188" s="80"/>
      <c r="G188" s="80"/>
      <c r="H188" s="147" t="s">
        <v>630</v>
      </c>
    </row>
    <row r="189" spans="1:8" ht="22.5" x14ac:dyDescent="0.2">
      <c r="A189" s="148" t="s">
        <v>776</v>
      </c>
      <c r="B189" s="76" t="s">
        <v>777</v>
      </c>
      <c r="C189" s="80">
        <v>9174.44</v>
      </c>
      <c r="D189" s="80">
        <v>9174.44</v>
      </c>
      <c r="E189" s="80"/>
      <c r="F189" s="80"/>
      <c r="G189" s="80"/>
      <c r="H189" s="147" t="s">
        <v>630</v>
      </c>
    </row>
    <row r="190" spans="1:8" ht="22.5" x14ac:dyDescent="0.2">
      <c r="A190" s="148" t="s">
        <v>778</v>
      </c>
      <c r="B190" s="76" t="s">
        <v>779</v>
      </c>
      <c r="C190" s="80">
        <v>8932</v>
      </c>
      <c r="D190" s="80">
        <v>8932</v>
      </c>
      <c r="E190" s="80"/>
      <c r="F190" s="80"/>
      <c r="G190" s="80"/>
      <c r="H190" s="147" t="s">
        <v>630</v>
      </c>
    </row>
    <row r="191" spans="1:8" ht="22.5" x14ac:dyDescent="0.2">
      <c r="A191" s="148" t="s">
        <v>780</v>
      </c>
      <c r="B191" s="76" t="s">
        <v>781</v>
      </c>
      <c r="C191" s="80">
        <v>7822</v>
      </c>
      <c r="D191" s="80">
        <v>7822</v>
      </c>
      <c r="E191" s="80"/>
      <c r="F191" s="80"/>
      <c r="G191" s="80"/>
      <c r="H191" s="147" t="s">
        <v>630</v>
      </c>
    </row>
    <row r="192" spans="1:8" ht="22.5" x14ac:dyDescent="0.2">
      <c r="A192" s="148" t="s">
        <v>782</v>
      </c>
      <c r="B192" s="76" t="s">
        <v>783</v>
      </c>
      <c r="C192" s="80">
        <v>18161.75</v>
      </c>
      <c r="D192" s="80">
        <v>18161.75</v>
      </c>
      <c r="E192" s="80"/>
      <c r="F192" s="80"/>
      <c r="G192" s="80"/>
      <c r="H192" s="147" t="s">
        <v>630</v>
      </c>
    </row>
    <row r="193" spans="1:8" ht="22.5" x14ac:dyDescent="0.2">
      <c r="A193" s="148" t="s">
        <v>784</v>
      </c>
      <c r="B193" s="76" t="s">
        <v>785</v>
      </c>
      <c r="C193" s="80">
        <v>54292.800000000003</v>
      </c>
      <c r="D193" s="80">
        <v>54292.800000000003</v>
      </c>
      <c r="E193" s="80"/>
      <c r="F193" s="80"/>
      <c r="G193" s="80"/>
      <c r="H193" s="147" t="s">
        <v>630</v>
      </c>
    </row>
    <row r="194" spans="1:8" ht="22.5" x14ac:dyDescent="0.2">
      <c r="A194" s="148" t="s">
        <v>786</v>
      </c>
      <c r="B194" s="76" t="s">
        <v>787</v>
      </c>
      <c r="C194" s="80">
        <v>34800</v>
      </c>
      <c r="D194" s="80">
        <v>34800</v>
      </c>
      <c r="E194" s="80"/>
      <c r="F194" s="80"/>
      <c r="G194" s="80"/>
      <c r="H194" s="147" t="s">
        <v>630</v>
      </c>
    </row>
    <row r="195" spans="1:8" ht="22.5" x14ac:dyDescent="0.2">
      <c r="A195" s="148" t="s">
        <v>788</v>
      </c>
      <c r="B195" s="76" t="s">
        <v>789</v>
      </c>
      <c r="C195" s="80">
        <v>1650</v>
      </c>
      <c r="D195" s="80">
        <v>1650</v>
      </c>
      <c r="E195" s="80"/>
      <c r="F195" s="80"/>
      <c r="G195" s="80"/>
      <c r="H195" s="147" t="s">
        <v>630</v>
      </c>
    </row>
    <row r="196" spans="1:8" ht="22.5" x14ac:dyDescent="0.2">
      <c r="A196" s="148" t="s">
        <v>790</v>
      </c>
      <c r="B196" s="76" t="s">
        <v>791</v>
      </c>
      <c r="C196" s="80">
        <v>3493.86</v>
      </c>
      <c r="D196" s="80">
        <v>3493.86</v>
      </c>
      <c r="E196" s="80"/>
      <c r="F196" s="80"/>
      <c r="G196" s="80"/>
      <c r="H196" s="147" t="s">
        <v>630</v>
      </c>
    </row>
    <row r="197" spans="1:8" ht="22.5" x14ac:dyDescent="0.2">
      <c r="A197" s="148" t="s">
        <v>792</v>
      </c>
      <c r="B197" s="76" t="s">
        <v>793</v>
      </c>
      <c r="C197" s="80">
        <v>29000</v>
      </c>
      <c r="D197" s="80">
        <v>29000</v>
      </c>
      <c r="E197" s="80"/>
      <c r="F197" s="80"/>
      <c r="G197" s="80"/>
      <c r="H197" s="147" t="s">
        <v>630</v>
      </c>
    </row>
    <row r="198" spans="1:8" ht="22.5" x14ac:dyDescent="0.2">
      <c r="A198" s="148" t="s">
        <v>794</v>
      </c>
      <c r="B198" s="76" t="s">
        <v>795</v>
      </c>
      <c r="C198" s="80">
        <v>-62658.75</v>
      </c>
      <c r="D198" s="80">
        <v>-62658.75</v>
      </c>
      <c r="E198" s="80"/>
      <c r="F198" s="80"/>
      <c r="G198" s="80"/>
      <c r="H198" s="147" t="s">
        <v>630</v>
      </c>
    </row>
    <row r="199" spans="1:8" ht="22.5" x14ac:dyDescent="0.2">
      <c r="A199" s="148" t="s">
        <v>796</v>
      </c>
      <c r="B199" s="76" t="s">
        <v>797</v>
      </c>
      <c r="C199" s="80">
        <v>573.9</v>
      </c>
      <c r="D199" s="80">
        <v>573.9</v>
      </c>
      <c r="E199" s="80"/>
      <c r="F199" s="80"/>
      <c r="G199" s="80"/>
      <c r="H199" s="147" t="s">
        <v>630</v>
      </c>
    </row>
    <row r="200" spans="1:8" ht="22.5" x14ac:dyDescent="0.2">
      <c r="A200" s="148" t="s">
        <v>798</v>
      </c>
      <c r="B200" s="76" t="s">
        <v>799</v>
      </c>
      <c r="C200" s="80">
        <v>73312</v>
      </c>
      <c r="D200" s="80">
        <v>73312</v>
      </c>
      <c r="E200" s="80"/>
      <c r="F200" s="80"/>
      <c r="G200" s="80"/>
      <c r="H200" s="147" t="s">
        <v>630</v>
      </c>
    </row>
    <row r="201" spans="1:8" ht="22.5" x14ac:dyDescent="0.2">
      <c r="A201" s="148" t="s">
        <v>800</v>
      </c>
      <c r="B201" s="76" t="s">
        <v>801</v>
      </c>
      <c r="C201" s="80">
        <v>86781.14</v>
      </c>
      <c r="D201" s="80">
        <v>86781.14</v>
      </c>
      <c r="E201" s="80"/>
      <c r="F201" s="80"/>
      <c r="G201" s="80"/>
      <c r="H201" s="147" t="s">
        <v>630</v>
      </c>
    </row>
    <row r="202" spans="1:8" ht="22.5" x14ac:dyDescent="0.2">
      <c r="A202" s="148" t="s">
        <v>802</v>
      </c>
      <c r="B202" s="76" t="s">
        <v>803</v>
      </c>
      <c r="C202" s="80">
        <v>228690</v>
      </c>
      <c r="D202" s="80">
        <v>228690</v>
      </c>
      <c r="E202" s="80"/>
      <c r="F202" s="80"/>
      <c r="G202" s="80"/>
      <c r="H202" s="147" t="s">
        <v>630</v>
      </c>
    </row>
    <row r="203" spans="1:8" ht="22.5" x14ac:dyDescent="0.2">
      <c r="A203" s="148" t="s">
        <v>804</v>
      </c>
      <c r="B203" s="76" t="s">
        <v>805</v>
      </c>
      <c r="C203" s="80">
        <v>8400.02</v>
      </c>
      <c r="D203" s="80">
        <v>8400.02</v>
      </c>
      <c r="E203" s="80"/>
      <c r="F203" s="80"/>
      <c r="G203" s="80"/>
      <c r="H203" s="147" t="s">
        <v>630</v>
      </c>
    </row>
    <row r="204" spans="1:8" ht="22.5" x14ac:dyDescent="0.2">
      <c r="A204" s="148" t="s">
        <v>806</v>
      </c>
      <c r="B204" s="76" t="s">
        <v>807</v>
      </c>
      <c r="C204" s="80">
        <v>18000</v>
      </c>
      <c r="D204" s="80">
        <v>18000</v>
      </c>
      <c r="E204" s="80"/>
      <c r="F204" s="80"/>
      <c r="G204" s="80"/>
      <c r="H204" s="147" t="s">
        <v>630</v>
      </c>
    </row>
    <row r="205" spans="1:8" ht="22.5" x14ac:dyDescent="0.2">
      <c r="A205" s="148" t="s">
        <v>808</v>
      </c>
      <c r="B205" s="76" t="s">
        <v>809</v>
      </c>
      <c r="C205" s="80">
        <v>6496</v>
      </c>
      <c r="D205" s="80">
        <v>6496</v>
      </c>
      <c r="E205" s="80"/>
      <c r="F205" s="80"/>
      <c r="G205" s="80"/>
      <c r="H205" s="147" t="s">
        <v>630</v>
      </c>
    </row>
    <row r="206" spans="1:8" ht="22.5" x14ac:dyDescent="0.2">
      <c r="A206" s="148" t="s">
        <v>810</v>
      </c>
      <c r="B206" s="76" t="s">
        <v>811</v>
      </c>
      <c r="C206" s="80">
        <v>4260</v>
      </c>
      <c r="D206" s="80">
        <v>4260</v>
      </c>
      <c r="E206" s="80"/>
      <c r="F206" s="80"/>
      <c r="G206" s="80"/>
      <c r="H206" s="147" t="s">
        <v>630</v>
      </c>
    </row>
    <row r="207" spans="1:8" x14ac:dyDescent="0.2">
      <c r="A207" s="78">
        <v>2113</v>
      </c>
      <c r="B207" s="76" t="s">
        <v>370</v>
      </c>
      <c r="C207" s="80">
        <v>0</v>
      </c>
      <c r="D207" s="80">
        <v>0</v>
      </c>
      <c r="E207" s="80"/>
      <c r="F207" s="80"/>
      <c r="G207" s="80"/>
    </row>
    <row r="208" spans="1:8" x14ac:dyDescent="0.2">
      <c r="A208" s="78">
        <v>2114</v>
      </c>
      <c r="B208" s="76" t="s">
        <v>371</v>
      </c>
      <c r="C208" s="80">
        <v>0</v>
      </c>
      <c r="D208" s="80">
        <v>0</v>
      </c>
      <c r="E208" s="80"/>
      <c r="F208" s="80"/>
      <c r="G208" s="80"/>
    </row>
    <row r="209" spans="1:8" x14ac:dyDescent="0.2">
      <c r="A209" s="78">
        <v>2115</v>
      </c>
      <c r="B209" s="76" t="s">
        <v>372</v>
      </c>
      <c r="C209" s="80">
        <v>0</v>
      </c>
      <c r="D209" s="80">
        <v>0</v>
      </c>
      <c r="E209" s="80"/>
      <c r="F209" s="80"/>
      <c r="G209" s="80"/>
    </row>
    <row r="210" spans="1:8" x14ac:dyDescent="0.2">
      <c r="A210" s="78">
        <v>2116</v>
      </c>
      <c r="B210" s="76" t="s">
        <v>373</v>
      </c>
      <c r="C210" s="80">
        <v>0</v>
      </c>
      <c r="D210" s="80">
        <v>0</v>
      </c>
      <c r="E210" s="80"/>
      <c r="F210" s="80"/>
      <c r="G210" s="80"/>
    </row>
    <row r="211" spans="1:8" x14ac:dyDescent="0.2">
      <c r="A211" s="177">
        <v>2117</v>
      </c>
      <c r="B211" s="178" t="s">
        <v>374</v>
      </c>
      <c r="C211" s="179">
        <f>+C212+C216+C218</f>
        <v>118623.99000000002</v>
      </c>
      <c r="D211" s="179">
        <f>+D212+D216+D218</f>
        <v>118623.99000000002</v>
      </c>
      <c r="E211" s="179">
        <v>0</v>
      </c>
      <c r="F211" s="179">
        <v>0</v>
      </c>
      <c r="G211" s="179">
        <v>0</v>
      </c>
      <c r="H211" s="178"/>
    </row>
    <row r="212" spans="1:8" ht="22.5" x14ac:dyDescent="0.2">
      <c r="A212" s="148" t="s">
        <v>891</v>
      </c>
      <c r="B212" s="76" t="s">
        <v>892</v>
      </c>
      <c r="C212" s="153">
        <f>SUM(C213:C215)</f>
        <v>89563.38</v>
      </c>
      <c r="D212" s="153">
        <f>SUM(D213:D215)</f>
        <v>89563.38</v>
      </c>
      <c r="E212" s="80"/>
      <c r="F212" s="80"/>
      <c r="G212" s="80"/>
      <c r="H212" s="147" t="s">
        <v>630</v>
      </c>
    </row>
    <row r="213" spans="1:8" ht="22.5" x14ac:dyDescent="0.2">
      <c r="A213" s="148" t="s">
        <v>631</v>
      </c>
      <c r="B213" s="76" t="s">
        <v>812</v>
      </c>
      <c r="C213" s="80">
        <v>80407</v>
      </c>
      <c r="D213" s="80">
        <v>80407</v>
      </c>
      <c r="E213" s="80"/>
      <c r="F213" s="80"/>
      <c r="G213" s="80"/>
      <c r="H213" s="147" t="s">
        <v>630</v>
      </c>
    </row>
    <row r="214" spans="1:8" ht="22.5" x14ac:dyDescent="0.2">
      <c r="A214" s="148" t="s">
        <v>813</v>
      </c>
      <c r="B214" s="76" t="s">
        <v>814</v>
      </c>
      <c r="C214" s="80">
        <v>9031.58</v>
      </c>
      <c r="D214" s="80">
        <v>9031.58</v>
      </c>
      <c r="E214" s="80"/>
      <c r="F214" s="80"/>
      <c r="G214" s="80"/>
      <c r="H214" s="147" t="s">
        <v>630</v>
      </c>
    </row>
    <row r="215" spans="1:8" ht="22.5" x14ac:dyDescent="0.2">
      <c r="A215" s="148" t="s">
        <v>815</v>
      </c>
      <c r="B215" s="76" t="s">
        <v>816</v>
      </c>
      <c r="C215" s="80">
        <v>124.8</v>
      </c>
      <c r="D215" s="80">
        <v>124.8</v>
      </c>
      <c r="E215" s="80"/>
      <c r="F215" s="80"/>
      <c r="G215" s="80"/>
      <c r="H215" s="147" t="s">
        <v>630</v>
      </c>
    </row>
    <row r="216" spans="1:8" ht="22.5" x14ac:dyDescent="0.2">
      <c r="A216" s="148" t="s">
        <v>893</v>
      </c>
      <c r="B216" s="76" t="s">
        <v>894</v>
      </c>
      <c r="C216" s="153">
        <f>SUM(C217)</f>
        <v>7876.07</v>
      </c>
      <c r="D216" s="153">
        <f>SUM(D217)</f>
        <v>7876.07</v>
      </c>
      <c r="E216" s="80"/>
      <c r="F216" s="80"/>
      <c r="G216" s="80"/>
      <c r="H216" s="147" t="s">
        <v>630</v>
      </c>
    </row>
    <row r="217" spans="1:8" ht="22.5" x14ac:dyDescent="0.2">
      <c r="A217" s="148" t="s">
        <v>817</v>
      </c>
      <c r="B217" s="76" t="s">
        <v>818</v>
      </c>
      <c r="C217" s="80">
        <v>7876.07</v>
      </c>
      <c r="D217" s="80">
        <v>7876.07</v>
      </c>
      <c r="E217" s="80"/>
      <c r="F217" s="80"/>
      <c r="G217" s="80"/>
      <c r="H217" s="147" t="s">
        <v>630</v>
      </c>
    </row>
    <row r="218" spans="1:8" ht="22.5" x14ac:dyDescent="0.2">
      <c r="A218" s="148" t="s">
        <v>895</v>
      </c>
      <c r="B218" s="76" t="s">
        <v>896</v>
      </c>
      <c r="C218" s="153">
        <f>SUM(C219)</f>
        <v>21184.54</v>
      </c>
      <c r="D218" s="153">
        <f>SUM(D219)</f>
        <v>21184.54</v>
      </c>
      <c r="E218" s="80"/>
      <c r="F218" s="80"/>
      <c r="G218" s="80"/>
      <c r="H218" s="147" t="s">
        <v>630</v>
      </c>
    </row>
    <row r="219" spans="1:8" ht="22.5" x14ac:dyDescent="0.2">
      <c r="A219" s="148" t="s">
        <v>819</v>
      </c>
      <c r="B219" s="76" t="s">
        <v>820</v>
      </c>
      <c r="C219" s="80">
        <v>21184.54</v>
      </c>
      <c r="D219" s="80">
        <v>21184.54</v>
      </c>
      <c r="E219" s="80"/>
      <c r="F219" s="80"/>
      <c r="G219" s="80"/>
      <c r="H219" s="147" t="s">
        <v>630</v>
      </c>
    </row>
    <row r="220" spans="1:8" ht="22.5" x14ac:dyDescent="0.2">
      <c r="A220" s="78">
        <v>2118</v>
      </c>
      <c r="B220" s="76" t="s">
        <v>375</v>
      </c>
      <c r="C220" s="80">
        <v>0</v>
      </c>
      <c r="D220" s="80">
        <v>0</v>
      </c>
      <c r="E220" s="80"/>
      <c r="F220" s="80"/>
      <c r="G220" s="80"/>
      <c r="H220" s="147" t="s">
        <v>630</v>
      </c>
    </row>
    <row r="221" spans="1:8" x14ac:dyDescent="0.2">
      <c r="A221" s="177">
        <v>2119</v>
      </c>
      <c r="B221" s="178" t="s">
        <v>376</v>
      </c>
      <c r="C221" s="179">
        <f>+C222</f>
        <v>5687391.0700000003</v>
      </c>
      <c r="D221" s="179">
        <f>+D222</f>
        <v>5687391.0700000003</v>
      </c>
      <c r="E221" s="179">
        <v>0</v>
      </c>
      <c r="F221" s="179">
        <v>0</v>
      </c>
      <c r="G221" s="179">
        <v>0</v>
      </c>
      <c r="H221" s="178"/>
    </row>
    <row r="222" spans="1:8" ht="22.5" x14ac:dyDescent="0.2">
      <c r="A222" s="78" t="s">
        <v>897</v>
      </c>
      <c r="B222" s="76" t="s">
        <v>898</v>
      </c>
      <c r="C222" s="153">
        <f>SUM(C223:C226)</f>
        <v>5687391.0700000003</v>
      </c>
      <c r="D222" s="153">
        <f>SUM(D223:D226)</f>
        <v>5687391.0700000003</v>
      </c>
      <c r="E222" s="80"/>
      <c r="F222" s="80"/>
      <c r="G222" s="80"/>
      <c r="H222" s="147" t="s">
        <v>630</v>
      </c>
    </row>
    <row r="223" spans="1:8" ht="22.5" x14ac:dyDescent="0.2">
      <c r="A223" s="78" t="s">
        <v>821</v>
      </c>
      <c r="B223" s="76" t="s">
        <v>822</v>
      </c>
      <c r="C223" s="80">
        <v>5444136.2800000003</v>
      </c>
      <c r="D223" s="80">
        <v>5444136.2800000003</v>
      </c>
      <c r="E223" s="80"/>
      <c r="F223" s="80"/>
      <c r="G223" s="80"/>
      <c r="H223" s="147" t="s">
        <v>630</v>
      </c>
    </row>
    <row r="224" spans="1:8" ht="22.5" x14ac:dyDescent="0.2">
      <c r="A224" s="78" t="s">
        <v>823</v>
      </c>
      <c r="B224" s="76" t="s">
        <v>824</v>
      </c>
      <c r="C224" s="80">
        <v>238758.78</v>
      </c>
      <c r="D224" s="80">
        <v>238758.78</v>
      </c>
      <c r="E224" s="80"/>
      <c r="F224" s="80"/>
      <c r="G224" s="80"/>
      <c r="H224" s="147" t="s">
        <v>630</v>
      </c>
    </row>
    <row r="225" spans="1:8" ht="22.5" x14ac:dyDescent="0.2">
      <c r="A225" s="78" t="s">
        <v>880</v>
      </c>
      <c r="B225" s="76" t="s">
        <v>647</v>
      </c>
      <c r="C225" s="80">
        <v>13</v>
      </c>
      <c r="D225" s="80">
        <v>13</v>
      </c>
      <c r="E225" s="80"/>
      <c r="F225" s="80"/>
      <c r="G225" s="80"/>
      <c r="H225" s="147" t="s">
        <v>630</v>
      </c>
    </row>
    <row r="226" spans="1:8" ht="22.5" x14ac:dyDescent="0.2">
      <c r="A226" s="78" t="s">
        <v>881</v>
      </c>
      <c r="B226" s="76" t="s">
        <v>866</v>
      </c>
      <c r="C226" s="80">
        <v>4483.01</v>
      </c>
      <c r="D226" s="80">
        <v>4483.01</v>
      </c>
      <c r="E226" s="80"/>
      <c r="F226" s="80"/>
      <c r="G226" s="80"/>
      <c r="H226" s="147" t="s">
        <v>630</v>
      </c>
    </row>
    <row r="227" spans="1:8" x14ac:dyDescent="0.2">
      <c r="A227" s="78">
        <v>2120</v>
      </c>
      <c r="B227" s="76" t="s">
        <v>377</v>
      </c>
      <c r="C227" s="80">
        <v>0</v>
      </c>
      <c r="D227" s="80">
        <v>0</v>
      </c>
      <c r="E227" s="80"/>
      <c r="F227" s="80"/>
      <c r="G227" s="80"/>
    </row>
    <row r="228" spans="1:8" x14ac:dyDescent="0.2">
      <c r="A228" s="78">
        <v>2121</v>
      </c>
      <c r="B228" s="76" t="s">
        <v>378</v>
      </c>
      <c r="C228" s="80">
        <v>0</v>
      </c>
      <c r="D228" s="80">
        <v>0</v>
      </c>
      <c r="E228" s="80"/>
      <c r="F228" s="80"/>
      <c r="G228" s="80"/>
    </row>
    <row r="229" spans="1:8" x14ac:dyDescent="0.2">
      <c r="A229" s="78">
        <v>2122</v>
      </c>
      <c r="B229" s="76" t="s">
        <v>379</v>
      </c>
      <c r="C229" s="80">
        <v>0</v>
      </c>
      <c r="D229" s="80">
        <v>0</v>
      </c>
      <c r="E229" s="80"/>
      <c r="F229" s="80"/>
      <c r="G229" s="80"/>
    </row>
    <row r="230" spans="1:8" x14ac:dyDescent="0.2">
      <c r="A230" s="148">
        <v>2129</v>
      </c>
      <c r="B230" s="76" t="s">
        <v>380</v>
      </c>
      <c r="C230" s="80">
        <v>0</v>
      </c>
      <c r="D230" s="80">
        <v>0</v>
      </c>
      <c r="E230" s="80"/>
      <c r="F230" s="80"/>
      <c r="G230" s="80"/>
    </row>
    <row r="232" spans="1:8" x14ac:dyDescent="0.2">
      <c r="A232" s="75" t="s">
        <v>261</v>
      </c>
      <c r="B232" s="75"/>
      <c r="C232" s="75"/>
      <c r="D232" s="75"/>
      <c r="E232" s="75"/>
      <c r="F232" s="75"/>
      <c r="G232" s="75"/>
      <c r="H232" s="75"/>
    </row>
    <row r="233" spans="1:8" x14ac:dyDescent="0.2">
      <c r="A233" s="77" t="s">
        <v>233</v>
      </c>
      <c r="B233" s="77" t="s">
        <v>229</v>
      </c>
      <c r="C233" s="77" t="s">
        <v>230</v>
      </c>
      <c r="D233" s="77" t="s">
        <v>234</v>
      </c>
      <c r="E233" s="77" t="s">
        <v>302</v>
      </c>
      <c r="F233" s="77"/>
      <c r="G233" s="77"/>
      <c r="H233" s="77"/>
    </row>
    <row r="234" spans="1:8" x14ac:dyDescent="0.2">
      <c r="A234" s="78">
        <v>2160</v>
      </c>
      <c r="B234" s="76" t="s">
        <v>381</v>
      </c>
      <c r="C234" s="80">
        <v>0</v>
      </c>
    </row>
    <row r="235" spans="1:8" x14ac:dyDescent="0.2">
      <c r="A235" s="78">
        <v>2161</v>
      </c>
      <c r="B235" s="76" t="s">
        <v>382</v>
      </c>
      <c r="C235" s="80">
        <v>0</v>
      </c>
    </row>
    <row r="236" spans="1:8" x14ac:dyDescent="0.2">
      <c r="A236" s="78">
        <v>2162</v>
      </c>
      <c r="B236" s="76" t="s">
        <v>383</v>
      </c>
      <c r="C236" s="80">
        <v>0</v>
      </c>
    </row>
    <row r="237" spans="1:8" x14ac:dyDescent="0.2">
      <c r="A237" s="78">
        <v>2163</v>
      </c>
      <c r="B237" s="76" t="s">
        <v>384</v>
      </c>
      <c r="C237" s="80">
        <v>0</v>
      </c>
    </row>
    <row r="238" spans="1:8" x14ac:dyDescent="0.2">
      <c r="A238" s="78">
        <v>2164</v>
      </c>
      <c r="B238" s="76" t="s">
        <v>385</v>
      </c>
      <c r="C238" s="80">
        <v>0</v>
      </c>
    </row>
    <row r="239" spans="1:8" x14ac:dyDescent="0.2">
      <c r="A239" s="78">
        <v>2165</v>
      </c>
      <c r="B239" s="76" t="s">
        <v>386</v>
      </c>
      <c r="C239" s="80">
        <v>0</v>
      </c>
    </row>
    <row r="240" spans="1:8" x14ac:dyDescent="0.2">
      <c r="A240" s="78">
        <v>2166</v>
      </c>
      <c r="B240" s="76" t="s">
        <v>387</v>
      </c>
      <c r="C240" s="80">
        <v>0</v>
      </c>
    </row>
    <row r="241" spans="1:8" x14ac:dyDescent="0.2">
      <c r="A241" s="78">
        <v>2250</v>
      </c>
      <c r="B241" s="76" t="s">
        <v>388</v>
      </c>
      <c r="C241" s="80">
        <v>0</v>
      </c>
    </row>
    <row r="242" spans="1:8" x14ac:dyDescent="0.2">
      <c r="A242" s="78">
        <v>2251</v>
      </c>
      <c r="B242" s="76" t="s">
        <v>389</v>
      </c>
      <c r="C242" s="80">
        <v>0</v>
      </c>
    </row>
    <row r="243" spans="1:8" x14ac:dyDescent="0.2">
      <c r="A243" s="78">
        <v>2252</v>
      </c>
      <c r="B243" s="76" t="s">
        <v>390</v>
      </c>
      <c r="C243" s="80">
        <v>0</v>
      </c>
    </row>
    <row r="244" spans="1:8" x14ac:dyDescent="0.2">
      <c r="A244" s="78">
        <v>2253</v>
      </c>
      <c r="B244" s="76" t="s">
        <v>391</v>
      </c>
      <c r="C244" s="80">
        <v>0</v>
      </c>
    </row>
    <row r="245" spans="1:8" x14ac:dyDescent="0.2">
      <c r="A245" s="78">
        <v>2254</v>
      </c>
      <c r="B245" s="76" t="s">
        <v>392</v>
      </c>
      <c r="C245" s="80">
        <v>0</v>
      </c>
    </row>
    <row r="246" spans="1:8" x14ac:dyDescent="0.2">
      <c r="A246" s="78">
        <v>2255</v>
      </c>
      <c r="B246" s="76" t="s">
        <v>393</v>
      </c>
      <c r="C246" s="80">
        <v>0</v>
      </c>
    </row>
    <row r="247" spans="1:8" x14ac:dyDescent="0.2">
      <c r="A247" s="78">
        <v>2256</v>
      </c>
      <c r="B247" s="76" t="s">
        <v>394</v>
      </c>
      <c r="C247" s="80">
        <v>0</v>
      </c>
    </row>
    <row r="249" spans="1:8" x14ac:dyDescent="0.2">
      <c r="A249" s="75" t="s">
        <v>262</v>
      </c>
      <c r="B249" s="75"/>
      <c r="C249" s="75"/>
      <c r="D249" s="75"/>
      <c r="E249" s="75"/>
      <c r="F249" s="75"/>
      <c r="G249" s="75"/>
      <c r="H249" s="75"/>
    </row>
    <row r="250" spans="1:8" x14ac:dyDescent="0.2">
      <c r="A250" s="79" t="s">
        <v>233</v>
      </c>
      <c r="B250" s="79" t="s">
        <v>229</v>
      </c>
      <c r="C250" s="79" t="s">
        <v>230</v>
      </c>
      <c r="D250" s="79" t="s">
        <v>234</v>
      </c>
      <c r="E250" s="79" t="s">
        <v>302</v>
      </c>
      <c r="F250" s="79"/>
      <c r="G250" s="79"/>
      <c r="H250" s="79"/>
    </row>
    <row r="251" spans="1:8" x14ac:dyDescent="0.2">
      <c r="A251" s="78">
        <v>2159</v>
      </c>
      <c r="B251" s="76" t="s">
        <v>395</v>
      </c>
      <c r="C251" s="80">
        <v>0</v>
      </c>
    </row>
    <row r="252" spans="1:8" x14ac:dyDescent="0.2">
      <c r="A252" s="78">
        <v>2199</v>
      </c>
      <c r="B252" s="76" t="s">
        <v>396</v>
      </c>
      <c r="C252" s="80">
        <v>0</v>
      </c>
    </row>
    <row r="253" spans="1:8" x14ac:dyDescent="0.2">
      <c r="A253" s="78">
        <v>2240</v>
      </c>
      <c r="B253" s="76" t="s">
        <v>397</v>
      </c>
      <c r="C253" s="80">
        <v>0</v>
      </c>
    </row>
    <row r="254" spans="1:8" x14ac:dyDescent="0.2">
      <c r="A254" s="78">
        <v>2241</v>
      </c>
      <c r="B254" s="76" t="s">
        <v>398</v>
      </c>
      <c r="C254" s="80">
        <v>0</v>
      </c>
    </row>
    <row r="255" spans="1:8" x14ac:dyDescent="0.2">
      <c r="A255" s="78">
        <v>2242</v>
      </c>
      <c r="B255" s="76" t="s">
        <v>399</v>
      </c>
      <c r="C255" s="80">
        <v>0</v>
      </c>
    </row>
    <row r="256" spans="1:8" x14ac:dyDescent="0.2">
      <c r="A256" s="78">
        <v>2249</v>
      </c>
      <c r="B256" s="76" t="s">
        <v>400</v>
      </c>
      <c r="C256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2:B61"/>
  <sheetViews>
    <sheetView topLeftCell="B1" zoomScaleNormal="100" zoomScaleSheetLayoutView="110" workbookViewId="0">
      <pane ySplit="2" topLeftCell="A18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281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277</v>
      </c>
    </row>
    <row r="22" spans="1:2" ht="15" customHeight="1" x14ac:dyDescent="0.2">
      <c r="A22" s="65"/>
      <c r="B22" s="61" t="s">
        <v>278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282</v>
      </c>
    </row>
    <row r="39" spans="1:2" ht="15" customHeight="1" x14ac:dyDescent="0.2">
      <c r="A39" s="65"/>
      <c r="B39" s="57" t="s">
        <v>283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284</v>
      </c>
    </row>
    <row r="46" spans="1:2" ht="15" customHeight="1" x14ac:dyDescent="0.2">
      <c r="A46" s="65"/>
      <c r="B46" s="57" t="s">
        <v>285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258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219"/>
  <sheetViews>
    <sheetView topLeftCell="A181" zoomScaleNormal="100" workbookViewId="0">
      <selection activeCell="C185" sqref="C185"/>
    </sheetView>
  </sheetViews>
  <sheetFormatPr baseColWidth="10" defaultColWidth="9.140625" defaultRowHeight="11.25" x14ac:dyDescent="0.2"/>
  <cols>
    <col min="1" max="1" width="17.42578125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97" t="str">
        <f>ESF!A1</f>
        <v>ACADEMIA METROPOLITANA DE SEGURIDAD PÚBLICA DE LEÓN, GUANAJUATO</v>
      </c>
      <c r="B1" s="197"/>
      <c r="C1" s="197"/>
      <c r="D1" s="70" t="s">
        <v>287</v>
      </c>
      <c r="E1" s="81">
        <f>'Notas a los Edos Financieros'!E1</f>
        <v>2018</v>
      </c>
    </row>
    <row r="2" spans="1:5" s="72" customFormat="1" ht="18.95" customHeight="1" x14ac:dyDescent="0.25">
      <c r="A2" s="197" t="s">
        <v>401</v>
      </c>
      <c r="B2" s="197"/>
      <c r="C2" s="197"/>
      <c r="D2" s="70" t="s">
        <v>289</v>
      </c>
      <c r="E2" s="81" t="str">
        <f>'Notas a los Edos Financieros'!E2</f>
        <v>Anual</v>
      </c>
    </row>
    <row r="3" spans="1:5" s="72" customFormat="1" ht="18.95" customHeight="1" x14ac:dyDescent="0.25">
      <c r="A3" s="197" t="str">
        <f>ESF!A3</f>
        <v>Correspondiente del 01 de Enero al 31 de Diciembre de 2018</v>
      </c>
      <c r="B3" s="197"/>
      <c r="C3" s="197"/>
      <c r="D3" s="70" t="s">
        <v>290</v>
      </c>
      <c r="E3" s="81">
        <f>'Notas a los Edos Financieros'!E3</f>
        <v>2</v>
      </c>
    </row>
    <row r="4" spans="1:5" x14ac:dyDescent="0.2">
      <c r="A4" s="74" t="s">
        <v>291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402</v>
      </c>
      <c r="E7" s="77"/>
    </row>
    <row r="8" spans="1:5" x14ac:dyDescent="0.2">
      <c r="A8" s="177">
        <v>4100</v>
      </c>
      <c r="B8" s="178" t="s">
        <v>403</v>
      </c>
      <c r="C8" s="179">
        <f>+C9+C18+C24+C26+C32+C37+C47</f>
        <v>57287037.170000002</v>
      </c>
      <c r="D8" s="178" t="s">
        <v>632</v>
      </c>
      <c r="E8" s="178"/>
    </row>
    <row r="9" spans="1:5" x14ac:dyDescent="0.2">
      <c r="A9" s="78">
        <v>4110</v>
      </c>
      <c r="B9" s="76" t="s">
        <v>404</v>
      </c>
      <c r="C9" s="80">
        <f>SUM(C10:C17)</f>
        <v>0</v>
      </c>
    </row>
    <row r="10" spans="1:5" x14ac:dyDescent="0.2">
      <c r="A10" s="78">
        <v>4111</v>
      </c>
      <c r="B10" s="76" t="s">
        <v>405</v>
      </c>
      <c r="C10" s="80">
        <v>0</v>
      </c>
    </row>
    <row r="11" spans="1:5" x14ac:dyDescent="0.2">
      <c r="A11" s="78">
        <v>4112</v>
      </c>
      <c r="B11" s="76" t="s">
        <v>406</v>
      </c>
      <c r="C11" s="80">
        <v>0</v>
      </c>
    </row>
    <row r="12" spans="1:5" x14ac:dyDescent="0.2">
      <c r="A12" s="78">
        <v>4113</v>
      </c>
      <c r="B12" s="76" t="s">
        <v>407</v>
      </c>
      <c r="C12" s="80">
        <v>0</v>
      </c>
    </row>
    <row r="13" spans="1:5" x14ac:dyDescent="0.2">
      <c r="A13" s="78">
        <v>4114</v>
      </c>
      <c r="B13" s="76" t="s">
        <v>408</v>
      </c>
      <c r="C13" s="80">
        <v>0</v>
      </c>
    </row>
    <row r="14" spans="1:5" x14ac:dyDescent="0.2">
      <c r="A14" s="78">
        <v>4115</v>
      </c>
      <c r="B14" s="76" t="s">
        <v>409</v>
      </c>
      <c r="C14" s="80">
        <v>0</v>
      </c>
    </row>
    <row r="15" spans="1:5" x14ac:dyDescent="0.2">
      <c r="A15" s="78">
        <v>4116</v>
      </c>
      <c r="B15" s="76" t="s">
        <v>410</v>
      </c>
      <c r="C15" s="80">
        <v>0</v>
      </c>
    </row>
    <row r="16" spans="1:5" x14ac:dyDescent="0.2">
      <c r="A16" s="78">
        <v>4117</v>
      </c>
      <c r="B16" s="76" t="s">
        <v>411</v>
      </c>
      <c r="C16" s="80">
        <v>0</v>
      </c>
    </row>
    <row r="17" spans="1:3" x14ac:dyDescent="0.2">
      <c r="A17" s="78">
        <v>4119</v>
      </c>
      <c r="B17" s="76" t="s">
        <v>412</v>
      </c>
      <c r="C17" s="80">
        <v>0</v>
      </c>
    </row>
    <row r="18" spans="1:3" x14ac:dyDescent="0.2">
      <c r="A18" s="78">
        <v>4120</v>
      </c>
      <c r="B18" s="76" t="s">
        <v>413</v>
      </c>
      <c r="C18" s="80">
        <f>SUM(C19:C23)</f>
        <v>0</v>
      </c>
    </row>
    <row r="19" spans="1:3" x14ac:dyDescent="0.2">
      <c r="A19" s="78">
        <v>4121</v>
      </c>
      <c r="B19" s="76" t="s">
        <v>414</v>
      </c>
      <c r="C19" s="80">
        <v>0</v>
      </c>
    </row>
    <row r="20" spans="1:3" x14ac:dyDescent="0.2">
      <c r="A20" s="78">
        <v>4122</v>
      </c>
      <c r="B20" s="76" t="s">
        <v>415</v>
      </c>
      <c r="C20" s="80">
        <v>0</v>
      </c>
    </row>
    <row r="21" spans="1:3" x14ac:dyDescent="0.2">
      <c r="A21" s="78">
        <v>4123</v>
      </c>
      <c r="B21" s="76" t="s">
        <v>416</v>
      </c>
      <c r="C21" s="80">
        <v>0</v>
      </c>
    </row>
    <row r="22" spans="1:3" x14ac:dyDescent="0.2">
      <c r="A22" s="78">
        <v>4124</v>
      </c>
      <c r="B22" s="76" t="s">
        <v>417</v>
      </c>
      <c r="C22" s="80">
        <v>0</v>
      </c>
    </row>
    <row r="23" spans="1:3" x14ac:dyDescent="0.2">
      <c r="A23" s="78">
        <v>4129</v>
      </c>
      <c r="B23" s="76" t="s">
        <v>418</v>
      </c>
      <c r="C23" s="80">
        <v>0</v>
      </c>
    </row>
    <row r="24" spans="1:3" x14ac:dyDescent="0.2">
      <c r="A24" s="78">
        <v>4130</v>
      </c>
      <c r="B24" s="76" t="s">
        <v>419</v>
      </c>
      <c r="C24" s="80">
        <f>SUM(C25)</f>
        <v>0</v>
      </c>
    </row>
    <row r="25" spans="1:3" x14ac:dyDescent="0.2">
      <c r="A25" s="78">
        <v>4131</v>
      </c>
      <c r="B25" s="76" t="s">
        <v>420</v>
      </c>
      <c r="C25" s="80">
        <v>0</v>
      </c>
    </row>
    <row r="26" spans="1:3" x14ac:dyDescent="0.2">
      <c r="A26" s="78">
        <v>4140</v>
      </c>
      <c r="B26" s="76" t="s">
        <v>421</v>
      </c>
      <c r="C26" s="80">
        <f>SUM(C27:C31)</f>
        <v>0</v>
      </c>
    </row>
    <row r="27" spans="1:3" x14ac:dyDescent="0.2">
      <c r="A27" s="78">
        <v>4141</v>
      </c>
      <c r="B27" s="76" t="s">
        <v>422</v>
      </c>
      <c r="C27" s="80">
        <v>0</v>
      </c>
    </row>
    <row r="28" spans="1:3" x14ac:dyDescent="0.2">
      <c r="A28" s="78">
        <v>4142</v>
      </c>
      <c r="B28" s="76" t="s">
        <v>423</v>
      </c>
      <c r="C28" s="80">
        <v>0</v>
      </c>
    </row>
    <row r="29" spans="1:3" x14ac:dyDescent="0.2">
      <c r="A29" s="78">
        <v>4143</v>
      </c>
      <c r="B29" s="76" t="s">
        <v>424</v>
      </c>
      <c r="C29" s="80">
        <v>0</v>
      </c>
    </row>
    <row r="30" spans="1:3" x14ac:dyDescent="0.2">
      <c r="A30" s="78">
        <v>4144</v>
      </c>
      <c r="B30" s="76" t="s">
        <v>425</v>
      </c>
      <c r="C30" s="80">
        <v>0</v>
      </c>
    </row>
    <row r="31" spans="1:3" x14ac:dyDescent="0.2">
      <c r="A31" s="78">
        <v>4149</v>
      </c>
      <c r="B31" s="76" t="s">
        <v>426</v>
      </c>
      <c r="C31" s="80">
        <v>0</v>
      </c>
    </row>
    <row r="32" spans="1:3" x14ac:dyDescent="0.2">
      <c r="A32" s="78">
        <v>4150</v>
      </c>
      <c r="B32" s="76" t="s">
        <v>427</v>
      </c>
      <c r="C32" s="80">
        <f>SUM(C33:C36)</f>
        <v>0</v>
      </c>
    </row>
    <row r="33" spans="1:4" x14ac:dyDescent="0.2">
      <c r="A33" s="78">
        <v>4151</v>
      </c>
      <c r="B33" s="76" t="s">
        <v>428</v>
      </c>
      <c r="C33" s="80">
        <v>0</v>
      </c>
    </row>
    <row r="34" spans="1:4" x14ac:dyDescent="0.2">
      <c r="A34" s="78">
        <v>4152</v>
      </c>
      <c r="B34" s="76" t="s">
        <v>429</v>
      </c>
      <c r="C34" s="80">
        <v>0</v>
      </c>
    </row>
    <row r="35" spans="1:4" x14ac:dyDescent="0.2">
      <c r="A35" s="78">
        <v>4153</v>
      </c>
      <c r="B35" s="76" t="s">
        <v>430</v>
      </c>
      <c r="C35" s="80">
        <v>0</v>
      </c>
    </row>
    <row r="36" spans="1:4" x14ac:dyDescent="0.2">
      <c r="A36" s="78">
        <v>4159</v>
      </c>
      <c r="B36" s="76" t="s">
        <v>431</v>
      </c>
      <c r="C36" s="80">
        <v>0</v>
      </c>
    </row>
    <row r="37" spans="1:4" x14ac:dyDescent="0.2">
      <c r="A37" s="177">
        <v>4160</v>
      </c>
      <c r="B37" s="178" t="s">
        <v>432</v>
      </c>
      <c r="C37" s="179">
        <f>SUM(C38:C46)</f>
        <v>57287037.170000002</v>
      </c>
      <c r="D37" s="178" t="s">
        <v>632</v>
      </c>
    </row>
    <row r="38" spans="1:4" x14ac:dyDescent="0.2">
      <c r="A38" s="78">
        <v>4161</v>
      </c>
      <c r="B38" s="76" t="s">
        <v>433</v>
      </c>
      <c r="C38" s="80">
        <v>0</v>
      </c>
    </row>
    <row r="39" spans="1:4" x14ac:dyDescent="0.2">
      <c r="A39" s="78">
        <v>4162</v>
      </c>
      <c r="B39" s="76" t="s">
        <v>434</v>
      </c>
      <c r="C39" s="80">
        <v>0</v>
      </c>
    </row>
    <row r="40" spans="1:4" x14ac:dyDescent="0.2">
      <c r="A40" s="78">
        <v>4163</v>
      </c>
      <c r="B40" s="76" t="s">
        <v>435</v>
      </c>
      <c r="C40" s="80">
        <v>0</v>
      </c>
    </row>
    <row r="41" spans="1:4" x14ac:dyDescent="0.2">
      <c r="A41" s="78">
        <v>4164</v>
      </c>
      <c r="B41" s="76" t="s">
        <v>436</v>
      </c>
      <c r="C41" s="80">
        <v>0</v>
      </c>
    </row>
    <row r="42" spans="1:4" x14ac:dyDescent="0.2">
      <c r="A42" s="78">
        <v>4165</v>
      </c>
      <c r="B42" s="76" t="s">
        <v>437</v>
      </c>
      <c r="C42" s="80">
        <v>0</v>
      </c>
    </row>
    <row r="43" spans="1:4" x14ac:dyDescent="0.2">
      <c r="A43" s="78">
        <v>4166</v>
      </c>
      <c r="B43" s="76" t="s">
        <v>438</v>
      </c>
      <c r="C43" s="80">
        <v>0</v>
      </c>
    </row>
    <row r="44" spans="1:4" x14ac:dyDescent="0.2">
      <c r="A44" s="78">
        <v>4167</v>
      </c>
      <c r="B44" s="76" t="s">
        <v>439</v>
      </c>
      <c r="C44" s="80">
        <v>0</v>
      </c>
    </row>
    <row r="45" spans="1:4" x14ac:dyDescent="0.2">
      <c r="A45" s="78">
        <v>4168</v>
      </c>
      <c r="B45" s="76" t="s">
        <v>440</v>
      </c>
      <c r="C45" s="80">
        <v>0</v>
      </c>
    </row>
    <row r="46" spans="1:4" x14ac:dyDescent="0.2">
      <c r="A46" s="177">
        <v>4169</v>
      </c>
      <c r="B46" s="178" t="s">
        <v>441</v>
      </c>
      <c r="C46" s="179">
        <v>57287037.170000002</v>
      </c>
    </row>
    <row r="47" spans="1:4" x14ac:dyDescent="0.2">
      <c r="A47" s="78">
        <v>4170</v>
      </c>
      <c r="B47" s="76" t="s">
        <v>442</v>
      </c>
      <c r="C47" s="80">
        <f>SUM(C48:C51)</f>
        <v>0</v>
      </c>
    </row>
    <row r="48" spans="1:4" x14ac:dyDescent="0.2">
      <c r="A48" s="78">
        <v>4171</v>
      </c>
      <c r="B48" s="76" t="s">
        <v>443</v>
      </c>
      <c r="C48" s="80">
        <v>0</v>
      </c>
    </row>
    <row r="49" spans="1:3" x14ac:dyDescent="0.2">
      <c r="A49" s="78">
        <v>4172</v>
      </c>
      <c r="B49" s="76" t="s">
        <v>444</v>
      </c>
      <c r="C49" s="80">
        <v>0</v>
      </c>
    </row>
    <row r="50" spans="1:3" x14ac:dyDescent="0.2">
      <c r="A50" s="148">
        <v>4173</v>
      </c>
      <c r="B50" s="76" t="s">
        <v>445</v>
      </c>
      <c r="C50" s="80">
        <v>0</v>
      </c>
    </row>
    <row r="51" spans="1:3" x14ac:dyDescent="0.2">
      <c r="A51" s="78">
        <v>4174</v>
      </c>
      <c r="B51" s="76" t="s">
        <v>446</v>
      </c>
      <c r="C51" s="80">
        <v>0</v>
      </c>
    </row>
    <row r="52" spans="1:3" x14ac:dyDescent="0.2">
      <c r="A52" s="78">
        <v>4190</v>
      </c>
      <c r="B52" s="76" t="s">
        <v>447</v>
      </c>
      <c r="C52" s="80">
        <f>SUM(C53:C54)</f>
        <v>0</v>
      </c>
    </row>
    <row r="53" spans="1:3" x14ac:dyDescent="0.2">
      <c r="A53" s="78">
        <v>4191</v>
      </c>
      <c r="B53" s="76" t="s">
        <v>448</v>
      </c>
      <c r="C53" s="80">
        <v>0</v>
      </c>
    </row>
    <row r="54" spans="1:3" x14ac:dyDescent="0.2">
      <c r="A54" s="78">
        <v>4192</v>
      </c>
      <c r="B54" s="76" t="s">
        <v>449</v>
      </c>
      <c r="C54" s="80">
        <v>0</v>
      </c>
    </row>
    <row r="55" spans="1:3" x14ac:dyDescent="0.2">
      <c r="A55" s="78">
        <v>4200</v>
      </c>
      <c r="B55" s="76" t="s">
        <v>450</v>
      </c>
      <c r="C55" s="80">
        <f>+C56+C60</f>
        <v>0</v>
      </c>
    </row>
    <row r="56" spans="1:3" x14ac:dyDescent="0.2">
      <c r="A56" s="78">
        <v>4210</v>
      </c>
      <c r="B56" s="76" t="s">
        <v>451</v>
      </c>
      <c r="C56" s="80">
        <f>SUM(C57:C59)</f>
        <v>0</v>
      </c>
    </row>
    <row r="57" spans="1:3" x14ac:dyDescent="0.2">
      <c r="A57" s="78">
        <v>4211</v>
      </c>
      <c r="B57" s="76" t="s">
        <v>452</v>
      </c>
      <c r="C57" s="80">
        <v>0</v>
      </c>
    </row>
    <row r="58" spans="1:3" x14ac:dyDescent="0.2">
      <c r="A58" s="78">
        <v>4212</v>
      </c>
      <c r="B58" s="76" t="s">
        <v>453</v>
      </c>
      <c r="C58" s="80">
        <v>0</v>
      </c>
    </row>
    <row r="59" spans="1:3" x14ac:dyDescent="0.2">
      <c r="A59" s="78">
        <v>4213</v>
      </c>
      <c r="B59" s="76" t="s">
        <v>454</v>
      </c>
      <c r="C59" s="80">
        <v>0</v>
      </c>
    </row>
    <row r="60" spans="1:3" x14ac:dyDescent="0.2">
      <c r="A60" s="78">
        <v>4220</v>
      </c>
      <c r="B60" s="76" t="s">
        <v>455</v>
      </c>
      <c r="C60" s="80">
        <f>SUM(C61:C66)</f>
        <v>0</v>
      </c>
    </row>
    <row r="61" spans="1:3" x14ac:dyDescent="0.2">
      <c r="A61" s="78">
        <v>4221</v>
      </c>
      <c r="B61" s="76" t="s">
        <v>456</v>
      </c>
      <c r="C61" s="80">
        <v>0</v>
      </c>
    </row>
    <row r="62" spans="1:3" x14ac:dyDescent="0.2">
      <c r="A62" s="78">
        <v>4222</v>
      </c>
      <c r="B62" s="76" t="s">
        <v>457</v>
      </c>
      <c r="C62" s="80">
        <v>0</v>
      </c>
    </row>
    <row r="63" spans="1:3" x14ac:dyDescent="0.2">
      <c r="A63" s="148">
        <v>4223</v>
      </c>
      <c r="B63" s="76" t="s">
        <v>458</v>
      </c>
      <c r="C63" s="80">
        <v>0</v>
      </c>
    </row>
    <row r="64" spans="1:3" x14ac:dyDescent="0.2">
      <c r="A64" s="78">
        <v>4224</v>
      </c>
      <c r="B64" s="76" t="s">
        <v>459</v>
      </c>
      <c r="C64" s="80">
        <v>0</v>
      </c>
    </row>
    <row r="65" spans="1:5" x14ac:dyDescent="0.2">
      <c r="A65" s="78">
        <v>4225</v>
      </c>
      <c r="B65" s="76" t="s">
        <v>460</v>
      </c>
      <c r="C65" s="80">
        <v>0</v>
      </c>
    </row>
    <row r="66" spans="1:5" x14ac:dyDescent="0.2">
      <c r="A66" s="78">
        <v>4226</v>
      </c>
      <c r="B66" s="76" t="s">
        <v>461</v>
      </c>
      <c r="C66" s="80">
        <v>0</v>
      </c>
    </row>
    <row r="67" spans="1:5" x14ac:dyDescent="0.2">
      <c r="C67" s="80"/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302</v>
      </c>
    </row>
    <row r="70" spans="1:5" x14ac:dyDescent="0.2">
      <c r="A70" s="174">
        <v>4300</v>
      </c>
      <c r="B70" s="175" t="s">
        <v>462</v>
      </c>
      <c r="C70" s="176">
        <f>+C71+C76+C82+C84+C86</f>
        <v>78224.7</v>
      </c>
      <c r="D70" s="175"/>
      <c r="E70" s="175"/>
    </row>
    <row r="71" spans="1:5" x14ac:dyDescent="0.2">
      <c r="A71" s="78">
        <v>4310</v>
      </c>
      <c r="B71" s="76" t="s">
        <v>463</v>
      </c>
      <c r="C71" s="80">
        <f>+C72+C74</f>
        <v>78224.7</v>
      </c>
    </row>
    <row r="72" spans="1:5" x14ac:dyDescent="0.2">
      <c r="A72" s="78">
        <v>4311</v>
      </c>
      <c r="B72" s="76" t="s">
        <v>464</v>
      </c>
      <c r="C72" s="80">
        <f>+C73</f>
        <v>1270.8</v>
      </c>
    </row>
    <row r="73" spans="1:5" x14ac:dyDescent="0.2">
      <c r="A73" s="78" t="s">
        <v>825</v>
      </c>
      <c r="B73" s="76" t="s">
        <v>826</v>
      </c>
      <c r="C73" s="80">
        <v>1270.8</v>
      </c>
    </row>
    <row r="74" spans="1:5" x14ac:dyDescent="0.2">
      <c r="A74" s="78">
        <v>4319</v>
      </c>
      <c r="B74" s="76" t="s">
        <v>465</v>
      </c>
      <c r="C74" s="80">
        <f>+C75</f>
        <v>76953.899999999994</v>
      </c>
    </row>
    <row r="75" spans="1:5" x14ac:dyDescent="0.2">
      <c r="A75" s="78" t="s">
        <v>827</v>
      </c>
      <c r="B75" s="76" t="s">
        <v>25</v>
      </c>
      <c r="C75" s="80">
        <v>76953.899999999994</v>
      </c>
    </row>
    <row r="76" spans="1:5" x14ac:dyDescent="0.2">
      <c r="A76" s="78">
        <v>4320</v>
      </c>
      <c r="B76" s="76" t="s">
        <v>466</v>
      </c>
      <c r="C76" s="80">
        <f>SUM(C77:C81)</f>
        <v>0</v>
      </c>
    </row>
    <row r="77" spans="1:5" x14ac:dyDescent="0.2">
      <c r="A77" s="78">
        <v>4321</v>
      </c>
      <c r="B77" s="76" t="s">
        <v>467</v>
      </c>
      <c r="C77" s="80">
        <v>0</v>
      </c>
    </row>
    <row r="78" spans="1:5" x14ac:dyDescent="0.2">
      <c r="A78" s="78">
        <v>4322</v>
      </c>
      <c r="B78" s="76" t="s">
        <v>468</v>
      </c>
      <c r="C78" s="80">
        <v>0</v>
      </c>
    </row>
    <row r="79" spans="1:5" x14ac:dyDescent="0.2">
      <c r="A79" s="78">
        <v>4323</v>
      </c>
      <c r="B79" s="76" t="s">
        <v>469</v>
      </c>
      <c r="C79" s="80">
        <v>0</v>
      </c>
    </row>
    <row r="80" spans="1:5" x14ac:dyDescent="0.2">
      <c r="A80" s="78">
        <v>4324</v>
      </c>
      <c r="B80" s="76" t="s">
        <v>470</v>
      </c>
      <c r="C80" s="80">
        <v>0</v>
      </c>
    </row>
    <row r="81" spans="1:5" x14ac:dyDescent="0.2">
      <c r="A81" s="78">
        <v>4325</v>
      </c>
      <c r="B81" s="76" t="s">
        <v>471</v>
      </c>
      <c r="C81" s="80">
        <v>0</v>
      </c>
    </row>
    <row r="82" spans="1:5" x14ac:dyDescent="0.2">
      <c r="A82" s="78">
        <v>4330</v>
      </c>
      <c r="B82" s="76" t="s">
        <v>472</v>
      </c>
      <c r="C82" s="80">
        <f>SUM(C83)</f>
        <v>0</v>
      </c>
    </row>
    <row r="83" spans="1:5" x14ac:dyDescent="0.2">
      <c r="A83" s="78">
        <v>4331</v>
      </c>
      <c r="B83" s="76" t="s">
        <v>472</v>
      </c>
      <c r="C83" s="80">
        <v>0</v>
      </c>
    </row>
    <row r="84" spans="1:5" x14ac:dyDescent="0.2">
      <c r="A84" s="78">
        <v>4340</v>
      </c>
      <c r="B84" s="76" t="s">
        <v>473</v>
      </c>
      <c r="C84" s="80">
        <f>SUM(C85)</f>
        <v>0</v>
      </c>
    </row>
    <row r="85" spans="1:5" x14ac:dyDescent="0.2">
      <c r="A85" s="78">
        <v>4341</v>
      </c>
      <c r="B85" s="76" t="s">
        <v>474</v>
      </c>
      <c r="C85" s="80">
        <v>0</v>
      </c>
    </row>
    <row r="86" spans="1:5" x14ac:dyDescent="0.2">
      <c r="A86" s="78">
        <v>4390</v>
      </c>
      <c r="B86" s="76" t="s">
        <v>475</v>
      </c>
      <c r="C86" s="80">
        <f>SUM(C87:C93)</f>
        <v>0</v>
      </c>
    </row>
    <row r="87" spans="1:5" x14ac:dyDescent="0.2">
      <c r="A87" s="78">
        <v>4391</v>
      </c>
      <c r="B87" s="76" t="s">
        <v>476</v>
      </c>
      <c r="C87" s="80">
        <v>0</v>
      </c>
    </row>
    <row r="88" spans="1:5" x14ac:dyDescent="0.2">
      <c r="A88" s="78">
        <v>4392</v>
      </c>
      <c r="B88" s="76" t="s">
        <v>477</v>
      </c>
      <c r="C88" s="80">
        <v>0</v>
      </c>
    </row>
    <row r="89" spans="1:5" x14ac:dyDescent="0.2">
      <c r="A89" s="78">
        <v>4393</v>
      </c>
      <c r="B89" s="76" t="s">
        <v>478</v>
      </c>
      <c r="C89" s="80">
        <v>0</v>
      </c>
    </row>
    <row r="90" spans="1:5" x14ac:dyDescent="0.2">
      <c r="A90" s="78">
        <v>4394</v>
      </c>
      <c r="B90" s="76" t="s">
        <v>479</v>
      </c>
      <c r="C90" s="80">
        <v>0</v>
      </c>
    </row>
    <row r="91" spans="1:5" x14ac:dyDescent="0.2">
      <c r="A91" s="78">
        <v>4395</v>
      </c>
      <c r="B91" s="76" t="s">
        <v>480</v>
      </c>
      <c r="C91" s="80">
        <v>0</v>
      </c>
    </row>
    <row r="92" spans="1:5" x14ac:dyDescent="0.2">
      <c r="A92" s="78">
        <v>4396</v>
      </c>
      <c r="B92" s="76" t="s">
        <v>481</v>
      </c>
      <c r="C92" s="80">
        <v>0</v>
      </c>
    </row>
    <row r="93" spans="1:5" x14ac:dyDescent="0.2">
      <c r="A93" s="78">
        <v>4399</v>
      </c>
      <c r="B93" s="76" t="s">
        <v>475</v>
      </c>
      <c r="C93" s="80">
        <v>0</v>
      </c>
    </row>
    <row r="96" spans="1:5" x14ac:dyDescent="0.2">
      <c r="A96" s="75" t="s">
        <v>235</v>
      </c>
      <c r="B96" s="75"/>
      <c r="C96" s="75"/>
      <c r="D96" s="75"/>
      <c r="E96" s="75"/>
    </row>
    <row r="97" spans="1:5" x14ac:dyDescent="0.2">
      <c r="A97" s="77" t="s">
        <v>233</v>
      </c>
      <c r="B97" s="77" t="s">
        <v>229</v>
      </c>
      <c r="C97" s="77" t="s">
        <v>230</v>
      </c>
      <c r="D97" s="77" t="s">
        <v>482</v>
      </c>
      <c r="E97" s="77" t="s">
        <v>302</v>
      </c>
    </row>
    <row r="98" spans="1:5" x14ac:dyDescent="0.2">
      <c r="A98" s="174">
        <v>5000</v>
      </c>
      <c r="B98" s="175" t="s">
        <v>483</v>
      </c>
      <c r="C98" s="176">
        <f>+C99+C127+C160+C170+C185+C217</f>
        <v>42132735.419999987</v>
      </c>
      <c r="D98" s="183">
        <f>C98/C98</f>
        <v>1</v>
      </c>
      <c r="E98" s="178"/>
    </row>
    <row r="99" spans="1:5" x14ac:dyDescent="0.2">
      <c r="A99" s="174">
        <v>5100</v>
      </c>
      <c r="B99" s="175" t="s">
        <v>484</v>
      </c>
      <c r="C99" s="176">
        <f>+C100+C107+C117</f>
        <v>41726654.339999989</v>
      </c>
      <c r="D99" s="183">
        <f>C99/$C$98</f>
        <v>0.99036186290892392</v>
      </c>
      <c r="E99" s="178"/>
    </row>
    <row r="100" spans="1:5" x14ac:dyDescent="0.2">
      <c r="A100" s="157">
        <v>5110</v>
      </c>
      <c r="B100" s="152" t="s">
        <v>485</v>
      </c>
      <c r="C100" s="153">
        <f>SUM(C101:C106)</f>
        <v>0</v>
      </c>
      <c r="D100" s="158">
        <f t="shared" ref="D100:D163" si="0">C100/$C$98</f>
        <v>0</v>
      </c>
      <c r="E100" s="152"/>
    </row>
    <row r="101" spans="1:5" x14ac:dyDescent="0.2">
      <c r="A101" s="78">
        <v>5111</v>
      </c>
      <c r="B101" s="76" t="s">
        <v>486</v>
      </c>
      <c r="C101" s="80">
        <v>0</v>
      </c>
      <c r="D101" s="83">
        <f t="shared" si="0"/>
        <v>0</v>
      </c>
    </row>
    <row r="102" spans="1:5" x14ac:dyDescent="0.2">
      <c r="A102" s="78">
        <v>5112</v>
      </c>
      <c r="B102" s="76" t="s">
        <v>487</v>
      </c>
      <c r="C102" s="80">
        <v>0</v>
      </c>
      <c r="D102" s="83">
        <f t="shared" si="0"/>
        <v>0</v>
      </c>
    </row>
    <row r="103" spans="1:5" x14ac:dyDescent="0.2">
      <c r="A103" s="78">
        <v>5113</v>
      </c>
      <c r="B103" s="76" t="s">
        <v>488</v>
      </c>
      <c r="C103" s="80">
        <v>0</v>
      </c>
      <c r="D103" s="83">
        <f t="shared" si="0"/>
        <v>0</v>
      </c>
    </row>
    <row r="104" spans="1:5" x14ac:dyDescent="0.2">
      <c r="A104" s="78">
        <v>5114</v>
      </c>
      <c r="B104" s="76" t="s">
        <v>489</v>
      </c>
      <c r="C104" s="80">
        <v>0</v>
      </c>
      <c r="D104" s="83">
        <f t="shared" si="0"/>
        <v>0</v>
      </c>
    </row>
    <row r="105" spans="1:5" x14ac:dyDescent="0.2">
      <c r="A105" s="78">
        <v>5115</v>
      </c>
      <c r="B105" s="76" t="s">
        <v>490</v>
      </c>
      <c r="C105" s="80">
        <v>0</v>
      </c>
      <c r="D105" s="83">
        <f t="shared" si="0"/>
        <v>0</v>
      </c>
    </row>
    <row r="106" spans="1:5" x14ac:dyDescent="0.2">
      <c r="A106" s="78">
        <v>5116</v>
      </c>
      <c r="B106" s="76" t="s">
        <v>491</v>
      </c>
      <c r="C106" s="80">
        <v>0</v>
      </c>
      <c r="D106" s="83">
        <f t="shared" si="0"/>
        <v>0</v>
      </c>
    </row>
    <row r="107" spans="1:5" x14ac:dyDescent="0.2">
      <c r="A107" s="174">
        <v>5120</v>
      </c>
      <c r="B107" s="175" t="s">
        <v>492</v>
      </c>
      <c r="C107" s="176">
        <f>SUM(C108:C116)</f>
        <v>2675949.84</v>
      </c>
      <c r="D107" s="183">
        <f t="shared" si="0"/>
        <v>6.3512369024341903E-2</v>
      </c>
      <c r="E107" s="175"/>
    </row>
    <row r="108" spans="1:5" ht="22.5" x14ac:dyDescent="0.2">
      <c r="A108" s="78">
        <v>5121</v>
      </c>
      <c r="B108" s="76" t="s">
        <v>493</v>
      </c>
      <c r="C108" s="80">
        <v>217960.35</v>
      </c>
      <c r="D108" s="83">
        <f t="shared" si="0"/>
        <v>5.1731829853263319E-3</v>
      </c>
      <c r="E108" s="147" t="s">
        <v>828</v>
      </c>
    </row>
    <row r="109" spans="1:5" ht="22.5" x14ac:dyDescent="0.2">
      <c r="A109" s="78">
        <v>5122</v>
      </c>
      <c r="B109" s="76" t="s">
        <v>494</v>
      </c>
      <c r="C109" s="80">
        <v>1145272.8799999999</v>
      </c>
      <c r="D109" s="83">
        <f t="shared" si="0"/>
        <v>2.7182495239944718E-2</v>
      </c>
      <c r="E109" s="147" t="s">
        <v>828</v>
      </c>
    </row>
    <row r="110" spans="1:5" x14ac:dyDescent="0.2">
      <c r="A110" s="78">
        <v>5123</v>
      </c>
      <c r="B110" s="76" t="s">
        <v>495</v>
      </c>
      <c r="C110" s="80">
        <v>0</v>
      </c>
      <c r="D110" s="83">
        <f t="shared" si="0"/>
        <v>0</v>
      </c>
    </row>
    <row r="111" spans="1:5" ht="22.5" x14ac:dyDescent="0.2">
      <c r="A111" s="78">
        <v>5124</v>
      </c>
      <c r="B111" s="76" t="s">
        <v>496</v>
      </c>
      <c r="C111" s="80">
        <v>289757.03999999998</v>
      </c>
      <c r="D111" s="83">
        <f t="shared" si="0"/>
        <v>6.8772425315270468E-3</v>
      </c>
      <c r="E111" s="147" t="s">
        <v>828</v>
      </c>
    </row>
    <row r="112" spans="1:5" ht="22.5" x14ac:dyDescent="0.2">
      <c r="A112" s="78">
        <v>5125</v>
      </c>
      <c r="B112" s="76" t="s">
        <v>497</v>
      </c>
      <c r="C112" s="80">
        <v>125893.22</v>
      </c>
      <c r="D112" s="83">
        <f t="shared" si="0"/>
        <v>2.9880143965264538E-3</v>
      </c>
      <c r="E112" s="147" t="s">
        <v>828</v>
      </c>
    </row>
    <row r="113" spans="1:5" ht="22.5" x14ac:dyDescent="0.2">
      <c r="A113" s="78">
        <v>5126</v>
      </c>
      <c r="B113" s="76" t="s">
        <v>498</v>
      </c>
      <c r="C113" s="80">
        <v>332136.39</v>
      </c>
      <c r="D113" s="83">
        <f t="shared" si="0"/>
        <v>7.883095808736364E-3</v>
      </c>
      <c r="E113" s="147" t="s">
        <v>828</v>
      </c>
    </row>
    <row r="114" spans="1:5" ht="22.5" x14ac:dyDescent="0.2">
      <c r="A114" s="78">
        <v>5127</v>
      </c>
      <c r="B114" s="76" t="s">
        <v>499</v>
      </c>
      <c r="C114" s="80">
        <v>497732.98</v>
      </c>
      <c r="D114" s="83">
        <f t="shared" si="0"/>
        <v>1.1813450397614847E-2</v>
      </c>
      <c r="E114" s="147" t="s">
        <v>828</v>
      </c>
    </row>
    <row r="115" spans="1:5" ht="22.5" x14ac:dyDescent="0.2">
      <c r="A115" s="78">
        <v>5128</v>
      </c>
      <c r="B115" s="76" t="s">
        <v>500</v>
      </c>
      <c r="C115" s="80">
        <v>4723.95</v>
      </c>
      <c r="D115" s="83">
        <f t="shared" si="0"/>
        <v>1.1212065755781876E-4</v>
      </c>
      <c r="E115" s="147" t="s">
        <v>828</v>
      </c>
    </row>
    <row r="116" spans="1:5" ht="22.5" x14ac:dyDescent="0.2">
      <c r="A116" s="78">
        <v>5129</v>
      </c>
      <c r="B116" s="76" t="s">
        <v>501</v>
      </c>
      <c r="C116" s="80">
        <v>62473.03</v>
      </c>
      <c r="D116" s="83">
        <f t="shared" si="0"/>
        <v>1.4827670071083179E-3</v>
      </c>
      <c r="E116" s="147" t="s">
        <v>828</v>
      </c>
    </row>
    <row r="117" spans="1:5" x14ac:dyDescent="0.2">
      <c r="A117" s="174">
        <v>5130</v>
      </c>
      <c r="B117" s="175" t="s">
        <v>502</v>
      </c>
      <c r="C117" s="176">
        <f>SUM(C118:C126)</f>
        <v>39050704.499999993</v>
      </c>
      <c r="D117" s="183">
        <f t="shared" si="0"/>
        <v>0.92684949388458204</v>
      </c>
      <c r="E117" s="152"/>
    </row>
    <row r="118" spans="1:5" ht="22.5" x14ac:dyDescent="0.2">
      <c r="A118" s="78">
        <v>5131</v>
      </c>
      <c r="B118" s="76" t="s">
        <v>503</v>
      </c>
      <c r="C118" s="80">
        <v>608523.44999999995</v>
      </c>
      <c r="D118" s="83">
        <f t="shared" si="0"/>
        <v>1.4443008362356173E-2</v>
      </c>
      <c r="E118" s="147" t="s">
        <v>828</v>
      </c>
    </row>
    <row r="119" spans="1:5" ht="22.5" x14ac:dyDescent="0.2">
      <c r="A119" s="78">
        <v>5132</v>
      </c>
      <c r="B119" s="76" t="s">
        <v>504</v>
      </c>
      <c r="C119" s="80">
        <v>257250.6</v>
      </c>
      <c r="D119" s="83">
        <f t="shared" si="0"/>
        <v>6.1057179752417815E-3</v>
      </c>
      <c r="E119" s="147" t="s">
        <v>828</v>
      </c>
    </row>
    <row r="120" spans="1:5" ht="22.5" x14ac:dyDescent="0.2">
      <c r="A120" s="78">
        <v>5133</v>
      </c>
      <c r="B120" s="76" t="s">
        <v>505</v>
      </c>
      <c r="C120" s="80">
        <v>36099907.259999998</v>
      </c>
      <c r="D120" s="83">
        <f t="shared" si="0"/>
        <v>0.8568137553884938</v>
      </c>
      <c r="E120" s="147" t="s">
        <v>828</v>
      </c>
    </row>
    <row r="121" spans="1:5" ht="22.5" x14ac:dyDescent="0.2">
      <c r="A121" s="78">
        <v>5134</v>
      </c>
      <c r="B121" s="76" t="s">
        <v>506</v>
      </c>
      <c r="C121" s="80">
        <v>85845.84</v>
      </c>
      <c r="D121" s="83">
        <f t="shared" si="0"/>
        <v>2.0375092940025405E-3</v>
      </c>
      <c r="E121" s="147" t="s">
        <v>828</v>
      </c>
    </row>
    <row r="122" spans="1:5" ht="22.5" x14ac:dyDescent="0.2">
      <c r="A122" s="78">
        <v>5135</v>
      </c>
      <c r="B122" s="76" t="s">
        <v>507</v>
      </c>
      <c r="C122" s="80">
        <v>950150.8</v>
      </c>
      <c r="D122" s="83">
        <f t="shared" si="0"/>
        <v>2.2551367494382361E-2</v>
      </c>
      <c r="E122" s="147" t="s">
        <v>828</v>
      </c>
    </row>
    <row r="123" spans="1:5" ht="22.5" x14ac:dyDescent="0.2">
      <c r="A123" s="78">
        <v>5136</v>
      </c>
      <c r="B123" s="76" t="s">
        <v>508</v>
      </c>
      <c r="C123" s="80">
        <v>0</v>
      </c>
      <c r="D123" s="83">
        <f t="shared" si="0"/>
        <v>0</v>
      </c>
      <c r="E123" s="147" t="s">
        <v>828</v>
      </c>
    </row>
    <row r="124" spans="1:5" ht="22.5" x14ac:dyDescent="0.2">
      <c r="A124" s="78">
        <v>5137</v>
      </c>
      <c r="B124" s="76" t="s">
        <v>509</v>
      </c>
      <c r="C124" s="80">
        <v>525999.93999999994</v>
      </c>
      <c r="D124" s="83">
        <f t="shared" si="0"/>
        <v>1.2484352956355003E-2</v>
      </c>
      <c r="E124" s="147" t="s">
        <v>828</v>
      </c>
    </row>
    <row r="125" spans="1:5" ht="22.5" x14ac:dyDescent="0.2">
      <c r="A125" s="78">
        <v>5138</v>
      </c>
      <c r="B125" s="76" t="s">
        <v>510</v>
      </c>
      <c r="C125" s="80">
        <v>490610.5</v>
      </c>
      <c r="D125" s="83">
        <f t="shared" si="0"/>
        <v>1.1644401796117707E-2</v>
      </c>
      <c r="E125" s="147" t="s">
        <v>828</v>
      </c>
    </row>
    <row r="126" spans="1:5" ht="22.5" x14ac:dyDescent="0.2">
      <c r="A126" s="78">
        <v>5139</v>
      </c>
      <c r="B126" s="76" t="s">
        <v>511</v>
      </c>
      <c r="C126" s="80">
        <v>32416.11</v>
      </c>
      <c r="D126" s="83">
        <f t="shared" si="0"/>
        <v>7.6938061763282516E-4</v>
      </c>
      <c r="E126" s="147" t="s">
        <v>828</v>
      </c>
    </row>
    <row r="127" spans="1:5" x14ac:dyDescent="0.2">
      <c r="A127" s="157">
        <v>5200</v>
      </c>
      <c r="B127" s="152" t="s">
        <v>512</v>
      </c>
      <c r="C127" s="153">
        <v>0</v>
      </c>
      <c r="D127" s="158">
        <f t="shared" si="0"/>
        <v>0</v>
      </c>
    </row>
    <row r="128" spans="1:5" x14ac:dyDescent="0.2">
      <c r="A128" s="157">
        <v>5210</v>
      </c>
      <c r="B128" s="152" t="s">
        <v>513</v>
      </c>
      <c r="C128" s="153">
        <v>0</v>
      </c>
      <c r="D128" s="158">
        <f t="shared" si="0"/>
        <v>0</v>
      </c>
    </row>
    <row r="129" spans="1:4" x14ac:dyDescent="0.2">
      <c r="A129" s="78">
        <v>5211</v>
      </c>
      <c r="B129" s="76" t="s">
        <v>514</v>
      </c>
      <c r="C129" s="80">
        <v>0</v>
      </c>
      <c r="D129" s="83">
        <f t="shared" si="0"/>
        <v>0</v>
      </c>
    </row>
    <row r="130" spans="1:4" x14ac:dyDescent="0.2">
      <c r="A130" s="78">
        <v>5212</v>
      </c>
      <c r="B130" s="76" t="s">
        <v>515</v>
      </c>
      <c r="C130" s="80">
        <v>0</v>
      </c>
      <c r="D130" s="83">
        <f t="shared" si="0"/>
        <v>0</v>
      </c>
    </row>
    <row r="131" spans="1:4" x14ac:dyDescent="0.2">
      <c r="A131" s="157">
        <v>5220</v>
      </c>
      <c r="B131" s="152" t="s">
        <v>516</v>
      </c>
      <c r="C131" s="153">
        <v>0</v>
      </c>
      <c r="D131" s="158">
        <f t="shared" si="0"/>
        <v>0</v>
      </c>
    </row>
    <row r="132" spans="1:4" x14ac:dyDescent="0.2">
      <c r="A132" s="78">
        <v>5221</v>
      </c>
      <c r="B132" s="76" t="s">
        <v>517</v>
      </c>
      <c r="C132" s="80">
        <v>0</v>
      </c>
      <c r="D132" s="83">
        <f t="shared" si="0"/>
        <v>0</v>
      </c>
    </row>
    <row r="133" spans="1:4" x14ac:dyDescent="0.2">
      <c r="A133" s="78">
        <v>5222</v>
      </c>
      <c r="B133" s="76" t="s">
        <v>518</v>
      </c>
      <c r="C133" s="80">
        <v>0</v>
      </c>
      <c r="D133" s="83">
        <f t="shared" si="0"/>
        <v>0</v>
      </c>
    </row>
    <row r="134" spans="1:4" x14ac:dyDescent="0.2">
      <c r="A134" s="157">
        <v>5230</v>
      </c>
      <c r="B134" s="152" t="s">
        <v>458</v>
      </c>
      <c r="C134" s="153">
        <v>0</v>
      </c>
      <c r="D134" s="158">
        <f t="shared" si="0"/>
        <v>0</v>
      </c>
    </row>
    <row r="135" spans="1:4" x14ac:dyDescent="0.2">
      <c r="A135" s="78">
        <v>5231</v>
      </c>
      <c r="B135" s="76" t="s">
        <v>519</v>
      </c>
      <c r="C135" s="80">
        <v>0</v>
      </c>
      <c r="D135" s="83">
        <f t="shared" si="0"/>
        <v>0</v>
      </c>
    </row>
    <row r="136" spans="1:4" x14ac:dyDescent="0.2">
      <c r="A136" s="78">
        <v>5232</v>
      </c>
      <c r="B136" s="76" t="s">
        <v>520</v>
      </c>
      <c r="C136" s="80">
        <v>0</v>
      </c>
      <c r="D136" s="83">
        <f t="shared" si="0"/>
        <v>0</v>
      </c>
    </row>
    <row r="137" spans="1:4" x14ac:dyDescent="0.2">
      <c r="A137" s="157">
        <v>5240</v>
      </c>
      <c r="B137" s="152" t="s">
        <v>459</v>
      </c>
      <c r="C137" s="153">
        <v>0</v>
      </c>
      <c r="D137" s="158">
        <f t="shared" si="0"/>
        <v>0</v>
      </c>
    </row>
    <row r="138" spans="1:4" x14ac:dyDescent="0.2">
      <c r="A138" s="78">
        <v>5241</v>
      </c>
      <c r="B138" s="76" t="s">
        <v>521</v>
      </c>
      <c r="C138" s="80">
        <v>0</v>
      </c>
      <c r="D138" s="83">
        <f t="shared" si="0"/>
        <v>0</v>
      </c>
    </row>
    <row r="139" spans="1:4" x14ac:dyDescent="0.2">
      <c r="A139" s="78">
        <v>5242</v>
      </c>
      <c r="B139" s="76" t="s">
        <v>522</v>
      </c>
      <c r="C139" s="80">
        <v>0</v>
      </c>
      <c r="D139" s="83">
        <f t="shared" si="0"/>
        <v>0</v>
      </c>
    </row>
    <row r="140" spans="1:4" x14ac:dyDescent="0.2">
      <c r="A140" s="78">
        <v>5243</v>
      </c>
      <c r="B140" s="76" t="s">
        <v>523</v>
      </c>
      <c r="C140" s="80">
        <v>0</v>
      </c>
      <c r="D140" s="83">
        <f t="shared" si="0"/>
        <v>0</v>
      </c>
    </row>
    <row r="141" spans="1:4" x14ac:dyDescent="0.2">
      <c r="A141" s="78">
        <v>5244</v>
      </c>
      <c r="B141" s="76" t="s">
        <v>524</v>
      </c>
      <c r="C141" s="80">
        <v>0</v>
      </c>
      <c r="D141" s="83">
        <f t="shared" si="0"/>
        <v>0</v>
      </c>
    </row>
    <row r="142" spans="1:4" x14ac:dyDescent="0.2">
      <c r="A142" s="157">
        <v>5250</v>
      </c>
      <c r="B142" s="152" t="s">
        <v>460</v>
      </c>
      <c r="C142" s="153">
        <v>0</v>
      </c>
      <c r="D142" s="158">
        <f t="shared" si="0"/>
        <v>0</v>
      </c>
    </row>
    <row r="143" spans="1:4" x14ac:dyDescent="0.2">
      <c r="A143" s="78">
        <v>5251</v>
      </c>
      <c r="B143" s="76" t="s">
        <v>525</v>
      </c>
      <c r="C143" s="80">
        <v>0</v>
      </c>
      <c r="D143" s="83">
        <f t="shared" si="0"/>
        <v>0</v>
      </c>
    </row>
    <row r="144" spans="1:4" x14ac:dyDescent="0.2">
      <c r="A144" s="78">
        <v>5252</v>
      </c>
      <c r="B144" s="76" t="s">
        <v>526</v>
      </c>
      <c r="C144" s="80">
        <v>0</v>
      </c>
      <c r="D144" s="83">
        <f t="shared" si="0"/>
        <v>0</v>
      </c>
    </row>
    <row r="145" spans="1:4" x14ac:dyDescent="0.2">
      <c r="A145" s="78">
        <v>5259</v>
      </c>
      <c r="B145" s="76" t="s">
        <v>527</v>
      </c>
      <c r="C145" s="80">
        <v>0</v>
      </c>
      <c r="D145" s="83">
        <f t="shared" si="0"/>
        <v>0</v>
      </c>
    </row>
    <row r="146" spans="1:4" x14ac:dyDescent="0.2">
      <c r="A146" s="157">
        <v>5260</v>
      </c>
      <c r="B146" s="152" t="s">
        <v>528</v>
      </c>
      <c r="C146" s="153">
        <v>0</v>
      </c>
      <c r="D146" s="158">
        <f t="shared" si="0"/>
        <v>0</v>
      </c>
    </row>
    <row r="147" spans="1:4" x14ac:dyDescent="0.2">
      <c r="A147" s="78">
        <v>5261</v>
      </c>
      <c r="B147" s="76" t="s">
        <v>529</v>
      </c>
      <c r="C147" s="80">
        <v>0</v>
      </c>
      <c r="D147" s="83">
        <f t="shared" si="0"/>
        <v>0</v>
      </c>
    </row>
    <row r="148" spans="1:4" x14ac:dyDescent="0.2">
      <c r="A148" s="78">
        <v>5262</v>
      </c>
      <c r="B148" s="76" t="s">
        <v>530</v>
      </c>
      <c r="C148" s="80">
        <v>0</v>
      </c>
      <c r="D148" s="83">
        <f t="shared" si="0"/>
        <v>0</v>
      </c>
    </row>
    <row r="149" spans="1:4" x14ac:dyDescent="0.2">
      <c r="A149" s="157">
        <v>5270</v>
      </c>
      <c r="B149" s="152" t="s">
        <v>531</v>
      </c>
      <c r="C149" s="153">
        <v>0</v>
      </c>
      <c r="D149" s="158">
        <f t="shared" si="0"/>
        <v>0</v>
      </c>
    </row>
    <row r="150" spans="1:4" x14ac:dyDescent="0.2">
      <c r="A150" s="78">
        <v>5271</v>
      </c>
      <c r="B150" s="76" t="s">
        <v>532</v>
      </c>
      <c r="C150" s="80">
        <v>0</v>
      </c>
      <c r="D150" s="83">
        <f t="shared" si="0"/>
        <v>0</v>
      </c>
    </row>
    <row r="151" spans="1:4" x14ac:dyDescent="0.2">
      <c r="A151" s="157">
        <v>5280</v>
      </c>
      <c r="B151" s="152" t="s">
        <v>533</v>
      </c>
      <c r="C151" s="153">
        <v>0</v>
      </c>
      <c r="D151" s="158">
        <f t="shared" si="0"/>
        <v>0</v>
      </c>
    </row>
    <row r="152" spans="1:4" x14ac:dyDescent="0.2">
      <c r="A152" s="78">
        <v>5281</v>
      </c>
      <c r="B152" s="76" t="s">
        <v>534</v>
      </c>
      <c r="C152" s="80">
        <v>0</v>
      </c>
      <c r="D152" s="83">
        <f t="shared" si="0"/>
        <v>0</v>
      </c>
    </row>
    <row r="153" spans="1:4" x14ac:dyDescent="0.2">
      <c r="A153" s="78">
        <v>5282</v>
      </c>
      <c r="B153" s="76" t="s">
        <v>535</v>
      </c>
      <c r="C153" s="80">
        <v>0</v>
      </c>
      <c r="D153" s="83">
        <f t="shared" si="0"/>
        <v>0</v>
      </c>
    </row>
    <row r="154" spans="1:4" x14ac:dyDescent="0.2">
      <c r="A154" s="78">
        <v>5283</v>
      </c>
      <c r="B154" s="76" t="s">
        <v>536</v>
      </c>
      <c r="C154" s="80">
        <v>0</v>
      </c>
      <c r="D154" s="83">
        <f t="shared" si="0"/>
        <v>0</v>
      </c>
    </row>
    <row r="155" spans="1:4" x14ac:dyDescent="0.2">
      <c r="A155" s="78">
        <v>5284</v>
      </c>
      <c r="B155" s="76" t="s">
        <v>537</v>
      </c>
      <c r="C155" s="80">
        <v>0</v>
      </c>
      <c r="D155" s="83">
        <f t="shared" si="0"/>
        <v>0</v>
      </c>
    </row>
    <row r="156" spans="1:4" x14ac:dyDescent="0.2">
      <c r="A156" s="78">
        <v>5285</v>
      </c>
      <c r="B156" s="76" t="s">
        <v>538</v>
      </c>
      <c r="C156" s="80">
        <v>0</v>
      </c>
      <c r="D156" s="83">
        <f t="shared" si="0"/>
        <v>0</v>
      </c>
    </row>
    <row r="157" spans="1:4" x14ac:dyDescent="0.2">
      <c r="A157" s="157">
        <v>5290</v>
      </c>
      <c r="B157" s="152" t="s">
        <v>539</v>
      </c>
      <c r="C157" s="153">
        <v>0</v>
      </c>
      <c r="D157" s="158">
        <f t="shared" si="0"/>
        <v>0</v>
      </c>
    </row>
    <row r="158" spans="1:4" x14ac:dyDescent="0.2">
      <c r="A158" s="78">
        <v>5291</v>
      </c>
      <c r="B158" s="76" t="s">
        <v>540</v>
      </c>
      <c r="C158" s="80">
        <v>0</v>
      </c>
      <c r="D158" s="83">
        <f t="shared" si="0"/>
        <v>0</v>
      </c>
    </row>
    <row r="159" spans="1:4" x14ac:dyDescent="0.2">
      <c r="A159" s="78">
        <v>5292</v>
      </c>
      <c r="B159" s="76" t="s">
        <v>541</v>
      </c>
      <c r="C159" s="80">
        <v>0</v>
      </c>
      <c r="D159" s="83">
        <f t="shared" si="0"/>
        <v>0</v>
      </c>
    </row>
    <row r="160" spans="1:4" x14ac:dyDescent="0.2">
      <c r="A160" s="157">
        <v>5300</v>
      </c>
      <c r="B160" s="152" t="s">
        <v>542</v>
      </c>
      <c r="C160" s="153">
        <v>0</v>
      </c>
      <c r="D160" s="158">
        <f t="shared" si="0"/>
        <v>0</v>
      </c>
    </row>
    <row r="161" spans="1:4" x14ac:dyDescent="0.2">
      <c r="A161" s="157">
        <v>5310</v>
      </c>
      <c r="B161" s="152" t="s">
        <v>452</v>
      </c>
      <c r="C161" s="153">
        <v>0</v>
      </c>
      <c r="D161" s="158">
        <f t="shared" si="0"/>
        <v>0</v>
      </c>
    </row>
    <row r="162" spans="1:4" x14ac:dyDescent="0.2">
      <c r="A162" s="78">
        <v>5311</v>
      </c>
      <c r="B162" s="76" t="s">
        <v>543</v>
      </c>
      <c r="C162" s="80">
        <v>0</v>
      </c>
      <c r="D162" s="83">
        <f t="shared" si="0"/>
        <v>0</v>
      </c>
    </row>
    <row r="163" spans="1:4" x14ac:dyDescent="0.2">
      <c r="A163" s="78">
        <v>5312</v>
      </c>
      <c r="B163" s="76" t="s">
        <v>544</v>
      </c>
      <c r="C163" s="80">
        <v>0</v>
      </c>
      <c r="D163" s="83">
        <f t="shared" si="0"/>
        <v>0</v>
      </c>
    </row>
    <row r="164" spans="1:4" x14ac:dyDescent="0.2">
      <c r="A164" s="157">
        <v>5320</v>
      </c>
      <c r="B164" s="152" t="s">
        <v>453</v>
      </c>
      <c r="C164" s="153">
        <v>0</v>
      </c>
      <c r="D164" s="158">
        <f t="shared" ref="D164:D219" si="1">C164/$C$98</f>
        <v>0</v>
      </c>
    </row>
    <row r="165" spans="1:4" x14ac:dyDescent="0.2">
      <c r="A165" s="78">
        <v>5321</v>
      </c>
      <c r="B165" s="76" t="s">
        <v>545</v>
      </c>
      <c r="C165" s="80">
        <v>0</v>
      </c>
      <c r="D165" s="83">
        <f t="shared" si="1"/>
        <v>0</v>
      </c>
    </row>
    <row r="166" spans="1:4" x14ac:dyDescent="0.2">
      <c r="A166" s="78">
        <v>5322</v>
      </c>
      <c r="B166" s="76" t="s">
        <v>546</v>
      </c>
      <c r="C166" s="80">
        <v>0</v>
      </c>
      <c r="D166" s="83">
        <f t="shared" si="1"/>
        <v>0</v>
      </c>
    </row>
    <row r="167" spans="1:4" x14ac:dyDescent="0.2">
      <c r="A167" s="157">
        <v>5330</v>
      </c>
      <c r="B167" s="152" t="s">
        <v>454</v>
      </c>
      <c r="C167" s="153">
        <v>0</v>
      </c>
      <c r="D167" s="158">
        <f t="shared" si="1"/>
        <v>0</v>
      </c>
    </row>
    <row r="168" spans="1:4" x14ac:dyDescent="0.2">
      <c r="A168" s="78">
        <v>5331</v>
      </c>
      <c r="B168" s="76" t="s">
        <v>547</v>
      </c>
      <c r="C168" s="80">
        <v>0</v>
      </c>
      <c r="D168" s="83">
        <f t="shared" si="1"/>
        <v>0</v>
      </c>
    </row>
    <row r="169" spans="1:4" x14ac:dyDescent="0.2">
      <c r="A169" s="78">
        <v>5332</v>
      </c>
      <c r="B169" s="76" t="s">
        <v>548</v>
      </c>
      <c r="C169" s="80">
        <v>0</v>
      </c>
      <c r="D169" s="83">
        <f t="shared" si="1"/>
        <v>0</v>
      </c>
    </row>
    <row r="170" spans="1:4" x14ac:dyDescent="0.2">
      <c r="A170" s="157">
        <v>5400</v>
      </c>
      <c r="B170" s="152" t="s">
        <v>549</v>
      </c>
      <c r="C170" s="153">
        <v>0</v>
      </c>
      <c r="D170" s="158">
        <f t="shared" si="1"/>
        <v>0</v>
      </c>
    </row>
    <row r="171" spans="1:4" x14ac:dyDescent="0.2">
      <c r="A171" s="157">
        <v>5410</v>
      </c>
      <c r="B171" s="152" t="s">
        <v>550</v>
      </c>
      <c r="C171" s="153">
        <v>0</v>
      </c>
      <c r="D171" s="158">
        <f t="shared" si="1"/>
        <v>0</v>
      </c>
    </row>
    <row r="172" spans="1:4" x14ac:dyDescent="0.2">
      <c r="A172" s="78">
        <v>5411</v>
      </c>
      <c r="B172" s="76" t="s">
        <v>551</v>
      </c>
      <c r="C172" s="80">
        <v>0</v>
      </c>
      <c r="D172" s="83">
        <f t="shared" si="1"/>
        <v>0</v>
      </c>
    </row>
    <row r="173" spans="1:4" x14ac:dyDescent="0.2">
      <c r="A173" s="78">
        <v>5412</v>
      </c>
      <c r="B173" s="76" t="s">
        <v>552</v>
      </c>
      <c r="C173" s="80">
        <v>0</v>
      </c>
      <c r="D173" s="83">
        <f t="shared" si="1"/>
        <v>0</v>
      </c>
    </row>
    <row r="174" spans="1:4" x14ac:dyDescent="0.2">
      <c r="A174" s="157">
        <v>5420</v>
      </c>
      <c r="B174" s="152" t="s">
        <v>553</v>
      </c>
      <c r="C174" s="153">
        <v>0</v>
      </c>
      <c r="D174" s="158">
        <f t="shared" si="1"/>
        <v>0</v>
      </c>
    </row>
    <row r="175" spans="1:4" x14ac:dyDescent="0.2">
      <c r="A175" s="78">
        <v>5421</v>
      </c>
      <c r="B175" s="76" t="s">
        <v>554</v>
      </c>
      <c r="C175" s="80">
        <v>0</v>
      </c>
      <c r="D175" s="83">
        <f t="shared" si="1"/>
        <v>0</v>
      </c>
    </row>
    <row r="176" spans="1:4" x14ac:dyDescent="0.2">
      <c r="A176" s="78">
        <v>5422</v>
      </c>
      <c r="B176" s="76" t="s">
        <v>555</v>
      </c>
      <c r="C176" s="80">
        <v>0</v>
      </c>
      <c r="D176" s="83">
        <f t="shared" si="1"/>
        <v>0</v>
      </c>
    </row>
    <row r="177" spans="1:4" x14ac:dyDescent="0.2">
      <c r="A177" s="157">
        <v>5430</v>
      </c>
      <c r="B177" s="152" t="s">
        <v>556</v>
      </c>
      <c r="C177" s="153">
        <v>0</v>
      </c>
      <c r="D177" s="158">
        <f t="shared" si="1"/>
        <v>0</v>
      </c>
    </row>
    <row r="178" spans="1:4" x14ac:dyDescent="0.2">
      <c r="A178" s="78">
        <v>5431</v>
      </c>
      <c r="B178" s="76" t="s">
        <v>557</v>
      </c>
      <c r="C178" s="80">
        <v>0</v>
      </c>
      <c r="D178" s="83">
        <f t="shared" si="1"/>
        <v>0</v>
      </c>
    </row>
    <row r="179" spans="1:4" x14ac:dyDescent="0.2">
      <c r="A179" s="78">
        <v>5432</v>
      </c>
      <c r="B179" s="76" t="s">
        <v>558</v>
      </c>
      <c r="C179" s="80">
        <v>0</v>
      </c>
      <c r="D179" s="83">
        <f t="shared" si="1"/>
        <v>0</v>
      </c>
    </row>
    <row r="180" spans="1:4" x14ac:dyDescent="0.2">
      <c r="A180" s="157">
        <v>5440</v>
      </c>
      <c r="B180" s="152" t="s">
        <v>559</v>
      </c>
      <c r="C180" s="153">
        <v>0</v>
      </c>
      <c r="D180" s="158">
        <f t="shared" si="1"/>
        <v>0</v>
      </c>
    </row>
    <row r="181" spans="1:4" x14ac:dyDescent="0.2">
      <c r="A181" s="78">
        <v>5441</v>
      </c>
      <c r="B181" s="76" t="s">
        <v>559</v>
      </c>
      <c r="C181" s="80">
        <v>0</v>
      </c>
      <c r="D181" s="83">
        <f t="shared" si="1"/>
        <v>0</v>
      </c>
    </row>
    <row r="182" spans="1:4" x14ac:dyDescent="0.2">
      <c r="A182" s="157">
        <v>5450</v>
      </c>
      <c r="B182" s="152" t="s">
        <v>560</v>
      </c>
      <c r="C182" s="153">
        <v>0</v>
      </c>
      <c r="D182" s="158">
        <f t="shared" si="1"/>
        <v>0</v>
      </c>
    </row>
    <row r="183" spans="1:4" x14ac:dyDescent="0.2">
      <c r="A183" s="78">
        <v>5451</v>
      </c>
      <c r="B183" s="76" t="s">
        <v>561</v>
      </c>
      <c r="C183" s="80">
        <v>0</v>
      </c>
      <c r="D183" s="83">
        <f t="shared" si="1"/>
        <v>0</v>
      </c>
    </row>
    <row r="184" spans="1:4" x14ac:dyDescent="0.2">
      <c r="A184" s="78">
        <v>5452</v>
      </c>
      <c r="B184" s="76" t="s">
        <v>562</v>
      </c>
      <c r="C184" s="80">
        <v>0</v>
      </c>
      <c r="D184" s="83">
        <f t="shared" si="1"/>
        <v>0</v>
      </c>
    </row>
    <row r="185" spans="1:4" x14ac:dyDescent="0.2">
      <c r="A185" s="174">
        <v>5500</v>
      </c>
      <c r="B185" s="175" t="s">
        <v>563</v>
      </c>
      <c r="C185" s="176">
        <f>+C186+C195+C198+C204+C206+C208</f>
        <v>406081.08</v>
      </c>
      <c r="D185" s="183">
        <f t="shared" si="1"/>
        <v>9.6381370910761568E-3</v>
      </c>
    </row>
    <row r="186" spans="1:4" x14ac:dyDescent="0.2">
      <c r="A186" s="174">
        <v>5510</v>
      </c>
      <c r="B186" s="175" t="s">
        <v>564</v>
      </c>
      <c r="C186" s="176">
        <f>SUM(C187:C194)</f>
        <v>406081.08</v>
      </c>
      <c r="D186" s="183">
        <f t="shared" si="1"/>
        <v>9.6381370910761568E-3</v>
      </c>
    </row>
    <row r="187" spans="1:4" x14ac:dyDescent="0.2">
      <c r="A187" s="78">
        <v>5511</v>
      </c>
      <c r="B187" s="76" t="s">
        <v>565</v>
      </c>
      <c r="C187" s="80">
        <v>0</v>
      </c>
      <c r="D187" s="83">
        <f t="shared" si="1"/>
        <v>0</v>
      </c>
    </row>
    <row r="188" spans="1:4" x14ac:dyDescent="0.2">
      <c r="A188" s="78">
        <v>5512</v>
      </c>
      <c r="B188" s="76" t="s">
        <v>566</v>
      </c>
      <c r="C188" s="80">
        <v>0</v>
      </c>
      <c r="D188" s="83">
        <f t="shared" si="1"/>
        <v>0</v>
      </c>
    </row>
    <row r="189" spans="1:4" x14ac:dyDescent="0.2">
      <c r="A189" s="78">
        <v>5513</v>
      </c>
      <c r="B189" s="76" t="s">
        <v>567</v>
      </c>
      <c r="C189" s="80">
        <v>0</v>
      </c>
      <c r="D189" s="83">
        <f t="shared" si="1"/>
        <v>0</v>
      </c>
    </row>
    <row r="190" spans="1:4" x14ac:dyDescent="0.2">
      <c r="A190" s="78">
        <v>5514</v>
      </c>
      <c r="B190" s="76" t="s">
        <v>568</v>
      </c>
      <c r="C190" s="80">
        <v>0</v>
      </c>
      <c r="D190" s="83">
        <f t="shared" si="1"/>
        <v>0</v>
      </c>
    </row>
    <row r="191" spans="1:4" x14ac:dyDescent="0.2">
      <c r="A191" s="78">
        <v>5515</v>
      </c>
      <c r="B191" s="76" t="s">
        <v>569</v>
      </c>
      <c r="C191" s="80">
        <v>392548.44</v>
      </c>
      <c r="D191" s="83">
        <f t="shared" si="1"/>
        <v>9.3169464571166011E-3</v>
      </c>
    </row>
    <row r="192" spans="1:4" x14ac:dyDescent="0.2">
      <c r="A192" s="78">
        <v>5516</v>
      </c>
      <c r="B192" s="76" t="s">
        <v>570</v>
      </c>
      <c r="C192" s="80">
        <v>0</v>
      </c>
      <c r="D192" s="83">
        <f t="shared" si="1"/>
        <v>0</v>
      </c>
    </row>
    <row r="193" spans="1:4" x14ac:dyDescent="0.2">
      <c r="A193" s="78">
        <v>5517</v>
      </c>
      <c r="B193" s="76" t="s">
        <v>571</v>
      </c>
      <c r="C193" s="80">
        <v>13532.64</v>
      </c>
      <c r="D193" s="83">
        <f t="shared" si="1"/>
        <v>3.2119063395955516E-4</v>
      </c>
    </row>
    <row r="194" spans="1:4" x14ac:dyDescent="0.2">
      <c r="A194" s="78">
        <v>5518</v>
      </c>
      <c r="B194" s="76" t="s">
        <v>132</v>
      </c>
      <c r="C194" s="80">
        <v>0</v>
      </c>
      <c r="D194" s="83">
        <f t="shared" si="1"/>
        <v>0</v>
      </c>
    </row>
    <row r="195" spans="1:4" x14ac:dyDescent="0.2">
      <c r="A195" s="157">
        <v>5520</v>
      </c>
      <c r="B195" s="152" t="s">
        <v>131</v>
      </c>
      <c r="C195" s="153">
        <v>0</v>
      </c>
      <c r="D195" s="158">
        <f t="shared" si="1"/>
        <v>0</v>
      </c>
    </row>
    <row r="196" spans="1:4" x14ac:dyDescent="0.2">
      <c r="A196" s="78">
        <v>5521</v>
      </c>
      <c r="B196" s="76" t="s">
        <v>572</v>
      </c>
      <c r="C196" s="80">
        <v>0</v>
      </c>
      <c r="D196" s="83">
        <f t="shared" si="1"/>
        <v>0</v>
      </c>
    </row>
    <row r="197" spans="1:4" x14ac:dyDescent="0.2">
      <c r="A197" s="78">
        <v>5522</v>
      </c>
      <c r="B197" s="76" t="s">
        <v>573</v>
      </c>
      <c r="C197" s="80">
        <v>0</v>
      </c>
      <c r="D197" s="83">
        <f t="shared" si="1"/>
        <v>0</v>
      </c>
    </row>
    <row r="198" spans="1:4" x14ac:dyDescent="0.2">
      <c r="A198" s="157">
        <v>5530</v>
      </c>
      <c r="B198" s="152" t="s">
        <v>574</v>
      </c>
      <c r="C198" s="153">
        <v>0</v>
      </c>
      <c r="D198" s="158">
        <f t="shared" si="1"/>
        <v>0</v>
      </c>
    </row>
    <row r="199" spans="1:4" x14ac:dyDescent="0.2">
      <c r="A199" s="78">
        <v>5531</v>
      </c>
      <c r="B199" s="76" t="s">
        <v>575</v>
      </c>
      <c r="C199" s="80">
        <v>0</v>
      </c>
      <c r="D199" s="83">
        <f t="shared" si="1"/>
        <v>0</v>
      </c>
    </row>
    <row r="200" spans="1:4" x14ac:dyDescent="0.2">
      <c r="A200" s="78">
        <v>5532</v>
      </c>
      <c r="B200" s="76" t="s">
        <v>576</v>
      </c>
      <c r="C200" s="80">
        <v>0</v>
      </c>
      <c r="D200" s="83">
        <f t="shared" si="1"/>
        <v>0</v>
      </c>
    </row>
    <row r="201" spans="1:4" x14ac:dyDescent="0.2">
      <c r="A201" s="78">
        <v>5533</v>
      </c>
      <c r="B201" s="76" t="s">
        <v>577</v>
      </c>
      <c r="C201" s="80">
        <v>0</v>
      </c>
      <c r="D201" s="83">
        <f t="shared" si="1"/>
        <v>0</v>
      </c>
    </row>
    <row r="202" spans="1:4" x14ac:dyDescent="0.2">
      <c r="A202" s="78">
        <v>5534</v>
      </c>
      <c r="B202" s="76" t="s">
        <v>578</v>
      </c>
      <c r="C202" s="80">
        <v>0</v>
      </c>
      <c r="D202" s="83">
        <f t="shared" si="1"/>
        <v>0</v>
      </c>
    </row>
    <row r="203" spans="1:4" x14ac:dyDescent="0.2">
      <c r="A203" s="78">
        <v>5535</v>
      </c>
      <c r="B203" s="76" t="s">
        <v>579</v>
      </c>
      <c r="C203" s="80">
        <v>0</v>
      </c>
      <c r="D203" s="83">
        <f t="shared" si="1"/>
        <v>0</v>
      </c>
    </row>
    <row r="204" spans="1:4" x14ac:dyDescent="0.2">
      <c r="A204" s="157">
        <v>5540</v>
      </c>
      <c r="B204" s="152" t="s">
        <v>580</v>
      </c>
      <c r="C204" s="153">
        <v>0</v>
      </c>
      <c r="D204" s="158">
        <f t="shared" si="1"/>
        <v>0</v>
      </c>
    </row>
    <row r="205" spans="1:4" x14ac:dyDescent="0.2">
      <c r="A205" s="78">
        <v>5541</v>
      </c>
      <c r="B205" s="76" t="s">
        <v>580</v>
      </c>
      <c r="C205" s="80">
        <v>0</v>
      </c>
      <c r="D205" s="83">
        <f t="shared" si="1"/>
        <v>0</v>
      </c>
    </row>
    <row r="206" spans="1:4" x14ac:dyDescent="0.2">
      <c r="A206" s="157">
        <v>5550</v>
      </c>
      <c r="B206" s="152" t="s">
        <v>581</v>
      </c>
      <c r="C206" s="153">
        <v>0</v>
      </c>
      <c r="D206" s="158">
        <f t="shared" si="1"/>
        <v>0</v>
      </c>
    </row>
    <row r="207" spans="1:4" x14ac:dyDescent="0.2">
      <c r="A207" s="78">
        <v>5551</v>
      </c>
      <c r="B207" s="76" t="s">
        <v>581</v>
      </c>
      <c r="C207" s="80">
        <v>0</v>
      </c>
      <c r="D207" s="83">
        <f t="shared" si="1"/>
        <v>0</v>
      </c>
    </row>
    <row r="208" spans="1:4" x14ac:dyDescent="0.2">
      <c r="A208" s="157">
        <v>5590</v>
      </c>
      <c r="B208" s="152" t="s">
        <v>582</v>
      </c>
      <c r="C208" s="153">
        <v>0</v>
      </c>
      <c r="D208" s="158">
        <f t="shared" si="1"/>
        <v>0</v>
      </c>
    </row>
    <row r="209" spans="1:4" x14ac:dyDescent="0.2">
      <c r="A209" s="78">
        <v>5591</v>
      </c>
      <c r="B209" s="76" t="s">
        <v>583</v>
      </c>
      <c r="C209" s="80">
        <v>0</v>
      </c>
      <c r="D209" s="83">
        <f t="shared" si="1"/>
        <v>0</v>
      </c>
    </row>
    <row r="210" spans="1:4" x14ac:dyDescent="0.2">
      <c r="A210" s="78">
        <v>5592</v>
      </c>
      <c r="B210" s="76" t="s">
        <v>584</v>
      </c>
      <c r="C210" s="80">
        <v>0</v>
      </c>
      <c r="D210" s="83">
        <f t="shared" si="1"/>
        <v>0</v>
      </c>
    </row>
    <row r="211" spans="1:4" x14ac:dyDescent="0.2">
      <c r="A211" s="78">
        <v>5593</v>
      </c>
      <c r="B211" s="76" t="s">
        <v>585</v>
      </c>
      <c r="C211" s="80">
        <v>0</v>
      </c>
      <c r="D211" s="83">
        <f t="shared" si="1"/>
        <v>0</v>
      </c>
    </row>
    <row r="212" spans="1:4" x14ac:dyDescent="0.2">
      <c r="A212" s="78">
        <v>5594</v>
      </c>
      <c r="B212" s="76" t="s">
        <v>586</v>
      </c>
      <c r="C212" s="80">
        <v>0</v>
      </c>
      <c r="D212" s="83">
        <f t="shared" si="1"/>
        <v>0</v>
      </c>
    </row>
    <row r="213" spans="1:4" x14ac:dyDescent="0.2">
      <c r="A213" s="78">
        <v>5595</v>
      </c>
      <c r="B213" s="76" t="s">
        <v>587</v>
      </c>
      <c r="C213" s="80">
        <v>0</v>
      </c>
      <c r="D213" s="83">
        <f t="shared" si="1"/>
        <v>0</v>
      </c>
    </row>
    <row r="214" spans="1:4" x14ac:dyDescent="0.2">
      <c r="A214" s="78">
        <v>5596</v>
      </c>
      <c r="B214" s="76" t="s">
        <v>480</v>
      </c>
      <c r="C214" s="80">
        <v>0</v>
      </c>
      <c r="D214" s="83">
        <f t="shared" si="1"/>
        <v>0</v>
      </c>
    </row>
    <row r="215" spans="1:4" x14ac:dyDescent="0.2">
      <c r="A215" s="78">
        <v>5597</v>
      </c>
      <c r="B215" s="76" t="s">
        <v>588</v>
      </c>
      <c r="C215" s="80">
        <v>0</v>
      </c>
      <c r="D215" s="83">
        <f t="shared" si="1"/>
        <v>0</v>
      </c>
    </row>
    <row r="216" spans="1:4" x14ac:dyDescent="0.2">
      <c r="A216" s="78">
        <v>5599</v>
      </c>
      <c r="B216" s="76" t="s">
        <v>589</v>
      </c>
      <c r="C216" s="80">
        <v>0</v>
      </c>
      <c r="D216" s="83">
        <f t="shared" si="1"/>
        <v>0</v>
      </c>
    </row>
    <row r="217" spans="1:4" x14ac:dyDescent="0.2">
      <c r="A217" s="157">
        <v>5600</v>
      </c>
      <c r="B217" s="152" t="s">
        <v>126</v>
      </c>
      <c r="C217" s="153">
        <v>0</v>
      </c>
      <c r="D217" s="158">
        <f t="shared" si="1"/>
        <v>0</v>
      </c>
    </row>
    <row r="218" spans="1:4" x14ac:dyDescent="0.2">
      <c r="A218" s="157">
        <v>5610</v>
      </c>
      <c r="B218" s="152" t="s">
        <v>590</v>
      </c>
      <c r="C218" s="153">
        <v>0</v>
      </c>
      <c r="D218" s="158">
        <f t="shared" si="1"/>
        <v>0</v>
      </c>
    </row>
    <row r="219" spans="1:4" x14ac:dyDescent="0.2">
      <c r="A219" s="78">
        <v>5611</v>
      </c>
      <c r="B219" s="76" t="s">
        <v>591</v>
      </c>
      <c r="C219" s="80">
        <v>0</v>
      </c>
      <c r="D219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ignoredErrors>
    <ignoredError sqref="D98:D219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281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34"/>
  <sheetViews>
    <sheetView workbookViewId="0">
      <selection activeCell="C15" sqref="C15"/>
    </sheetView>
  </sheetViews>
  <sheetFormatPr baseColWidth="10" defaultColWidth="9.140625" defaultRowHeight="11.25" x14ac:dyDescent="0.2"/>
  <cols>
    <col min="1" max="1" width="19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201" t="str">
        <f>ESF!A1</f>
        <v>ACADEMIA METROPOLITANA DE SEGURIDAD PÚBLICA DE LEÓN, GUANAJUATO</v>
      </c>
      <c r="B1" s="201"/>
      <c r="C1" s="201"/>
      <c r="D1" s="84" t="s">
        <v>287</v>
      </c>
      <c r="E1" s="85">
        <f>ESF!H1</f>
        <v>2018</v>
      </c>
    </row>
    <row r="2" spans="1:5" ht="18.95" customHeight="1" x14ac:dyDescent="0.2">
      <c r="A2" s="201" t="s">
        <v>592</v>
      </c>
      <c r="B2" s="201"/>
      <c r="C2" s="201"/>
      <c r="D2" s="84" t="s">
        <v>289</v>
      </c>
      <c r="E2" s="85" t="str">
        <f>ESF!H2</f>
        <v>Anual</v>
      </c>
    </row>
    <row r="3" spans="1:5" ht="18.95" customHeight="1" x14ac:dyDescent="0.2">
      <c r="A3" s="201" t="str">
        <f>ESF!A3</f>
        <v>Correspondiente del 01 de Enero al 31 de Diciembre de 2018</v>
      </c>
      <c r="B3" s="201"/>
      <c r="C3" s="201"/>
      <c r="D3" s="84" t="s">
        <v>290</v>
      </c>
      <c r="E3" s="85">
        <f>ESF!H3</f>
        <v>2</v>
      </c>
    </row>
    <row r="5" spans="1:5" x14ac:dyDescent="0.2">
      <c r="A5" s="87" t="s">
        <v>291</v>
      </c>
      <c r="B5" s="88"/>
      <c r="C5" s="88"/>
      <c r="D5" s="88"/>
      <c r="E5" s="88"/>
    </row>
    <row r="6" spans="1:5" x14ac:dyDescent="0.2">
      <c r="A6" s="88" t="s">
        <v>263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453</v>
      </c>
      <c r="C8" s="91">
        <v>0</v>
      </c>
    </row>
    <row r="9" spans="1:5" x14ac:dyDescent="0.2">
      <c r="A9" s="90">
        <v>3120</v>
      </c>
      <c r="B9" s="86" t="s">
        <v>593</v>
      </c>
      <c r="C9" s="91">
        <v>0</v>
      </c>
    </row>
    <row r="10" spans="1:5" x14ac:dyDescent="0.2">
      <c r="A10" s="90">
        <v>3130</v>
      </c>
      <c r="B10" s="86" t="s">
        <v>594</v>
      </c>
      <c r="C10" s="91">
        <v>0</v>
      </c>
    </row>
    <row r="12" spans="1:5" x14ac:dyDescent="0.2">
      <c r="A12" s="88" t="s">
        <v>265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595</v>
      </c>
      <c r="E13" s="89"/>
    </row>
    <row r="14" spans="1:5" x14ac:dyDescent="0.2">
      <c r="A14" s="184">
        <v>3210</v>
      </c>
      <c r="B14" s="185" t="s">
        <v>596</v>
      </c>
      <c r="C14" s="186">
        <f>+C15</f>
        <v>15232526.450000001</v>
      </c>
      <c r="D14" s="185"/>
      <c r="E14" s="187"/>
    </row>
    <row r="15" spans="1:5" ht="22.5" x14ac:dyDescent="0.2">
      <c r="A15" s="90" t="s">
        <v>829</v>
      </c>
      <c r="B15" s="86" t="s">
        <v>830</v>
      </c>
      <c r="C15" s="91">
        <v>15232526.450000001</v>
      </c>
      <c r="E15" s="150" t="s">
        <v>633</v>
      </c>
    </row>
    <row r="16" spans="1:5" x14ac:dyDescent="0.2">
      <c r="A16" s="184">
        <v>3220</v>
      </c>
      <c r="B16" s="185" t="s">
        <v>597</v>
      </c>
      <c r="C16" s="186">
        <f>SUM(C17:C23)</f>
        <v>9099238.7000000011</v>
      </c>
      <c r="D16" s="185"/>
      <c r="E16" s="187"/>
    </row>
    <row r="17" spans="1:5" ht="22.5" x14ac:dyDescent="0.2">
      <c r="A17" s="90" t="s">
        <v>831</v>
      </c>
      <c r="B17" s="86" t="s">
        <v>832</v>
      </c>
      <c r="C17" s="91">
        <v>3424674.59</v>
      </c>
      <c r="E17" s="159" t="s">
        <v>633</v>
      </c>
    </row>
    <row r="18" spans="1:5" ht="22.5" x14ac:dyDescent="0.2">
      <c r="A18" s="90" t="s">
        <v>833</v>
      </c>
      <c r="B18" s="86" t="s">
        <v>834</v>
      </c>
      <c r="C18" s="91">
        <v>2040543.66</v>
      </c>
      <c r="E18" s="159" t="s">
        <v>633</v>
      </c>
    </row>
    <row r="19" spans="1:5" ht="22.5" x14ac:dyDescent="0.2">
      <c r="A19" s="90" t="s">
        <v>835</v>
      </c>
      <c r="B19" s="86" t="s">
        <v>836</v>
      </c>
      <c r="C19" s="91">
        <v>1139264.5900000001</v>
      </c>
      <c r="E19" s="159" t="s">
        <v>633</v>
      </c>
    </row>
    <row r="20" spans="1:5" ht="22.5" x14ac:dyDescent="0.2">
      <c r="A20" s="90" t="s">
        <v>837</v>
      </c>
      <c r="B20" s="86" t="s">
        <v>838</v>
      </c>
      <c r="C20" s="91">
        <v>-1188462.8700000001</v>
      </c>
      <c r="E20" s="159" t="s">
        <v>633</v>
      </c>
    </row>
    <row r="21" spans="1:5" ht="22.5" x14ac:dyDescent="0.2">
      <c r="A21" s="90" t="s">
        <v>839</v>
      </c>
      <c r="B21" s="86" t="s">
        <v>840</v>
      </c>
      <c r="C21" s="91">
        <v>1154421.8799999999</v>
      </c>
      <c r="E21" s="159" t="s">
        <v>633</v>
      </c>
    </row>
    <row r="22" spans="1:5" ht="22.5" x14ac:dyDescent="0.2">
      <c r="A22" s="90" t="s">
        <v>841</v>
      </c>
      <c r="B22" s="86" t="s">
        <v>842</v>
      </c>
      <c r="C22" s="91">
        <v>2840890.95</v>
      </c>
      <c r="E22" s="159" t="s">
        <v>633</v>
      </c>
    </row>
    <row r="23" spans="1:5" ht="22.5" x14ac:dyDescent="0.2">
      <c r="A23" s="90" t="s">
        <v>843</v>
      </c>
      <c r="B23" s="86" t="s">
        <v>844</v>
      </c>
      <c r="C23" s="91">
        <v>-312094.09999999998</v>
      </c>
      <c r="E23" s="159" t="s">
        <v>633</v>
      </c>
    </row>
    <row r="24" spans="1:5" x14ac:dyDescent="0.2">
      <c r="A24" s="90">
        <v>3231</v>
      </c>
      <c r="B24" s="86" t="s">
        <v>598</v>
      </c>
      <c r="C24" s="91">
        <v>0</v>
      </c>
      <c r="E24" s="160"/>
    </row>
    <row r="25" spans="1:5" x14ac:dyDescent="0.2">
      <c r="A25" s="90">
        <v>3232</v>
      </c>
      <c r="B25" s="86" t="s">
        <v>599</v>
      </c>
      <c r="C25" s="91">
        <v>0</v>
      </c>
    </row>
    <row r="26" spans="1:5" x14ac:dyDescent="0.2">
      <c r="A26" s="90">
        <v>3233</v>
      </c>
      <c r="B26" s="86" t="s">
        <v>600</v>
      </c>
      <c r="C26" s="91">
        <v>0</v>
      </c>
    </row>
    <row r="27" spans="1:5" x14ac:dyDescent="0.2">
      <c r="A27" s="90">
        <v>3239</v>
      </c>
      <c r="B27" s="86" t="s">
        <v>601</v>
      </c>
      <c r="C27" s="91">
        <v>0</v>
      </c>
    </row>
    <row r="28" spans="1:5" x14ac:dyDescent="0.2">
      <c r="A28" s="90">
        <v>3240</v>
      </c>
      <c r="B28" s="86" t="s">
        <v>602</v>
      </c>
      <c r="C28" s="91">
        <v>0</v>
      </c>
    </row>
    <row r="29" spans="1:5" x14ac:dyDescent="0.2">
      <c r="A29" s="90">
        <v>3241</v>
      </c>
      <c r="B29" s="86" t="s">
        <v>603</v>
      </c>
      <c r="C29" s="91">
        <v>0</v>
      </c>
    </row>
    <row r="30" spans="1:5" x14ac:dyDescent="0.2">
      <c r="A30" s="90">
        <v>3242</v>
      </c>
      <c r="B30" s="86" t="s">
        <v>604</v>
      </c>
      <c r="C30" s="91">
        <v>0</v>
      </c>
    </row>
    <row r="31" spans="1:5" x14ac:dyDescent="0.2">
      <c r="A31" s="90">
        <v>3243</v>
      </c>
      <c r="B31" s="86" t="s">
        <v>605</v>
      </c>
      <c r="C31" s="91">
        <v>0</v>
      </c>
    </row>
    <row r="32" spans="1:5" x14ac:dyDescent="0.2">
      <c r="A32" s="90">
        <v>3250</v>
      </c>
      <c r="B32" s="86" t="s">
        <v>606</v>
      </c>
      <c r="C32" s="91">
        <v>0</v>
      </c>
    </row>
    <row r="33" spans="1:3" x14ac:dyDescent="0.2">
      <c r="A33" s="90">
        <v>3251</v>
      </c>
      <c r="B33" s="86" t="s">
        <v>607</v>
      </c>
      <c r="C33" s="91">
        <v>0</v>
      </c>
    </row>
    <row r="34" spans="1:3" x14ac:dyDescent="0.2">
      <c r="A34" s="90">
        <v>3252</v>
      </c>
      <c r="B34" s="86" t="s">
        <v>608</v>
      </c>
      <c r="C34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281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264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86"/>
  <sheetViews>
    <sheetView workbookViewId="0">
      <selection activeCell="C44" sqref="C44"/>
    </sheetView>
  </sheetViews>
  <sheetFormatPr baseColWidth="10" defaultColWidth="9.140625" defaultRowHeight="11.25" x14ac:dyDescent="0.2"/>
  <cols>
    <col min="1" max="1" width="18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6" width="17.7109375" style="86" customWidth="1"/>
    <col min="7" max="7" width="9.140625" style="86"/>
    <col min="8" max="8" width="11.140625" style="86" bestFit="1" customWidth="1"/>
    <col min="9" max="10" width="0" style="86" hidden="1" customWidth="1"/>
    <col min="11" max="11" width="12" style="86" bestFit="1" customWidth="1"/>
    <col min="12" max="16384" width="9.140625" style="86"/>
  </cols>
  <sheetData>
    <row r="1" spans="1:12" s="92" customFormat="1" ht="18.95" customHeight="1" x14ac:dyDescent="0.25">
      <c r="A1" s="202" t="str">
        <f>ESF!A1</f>
        <v>ACADEMIA METROPOLITANA DE SEGURIDAD PÚBLICA DE LEÓN, GUANAJUATO</v>
      </c>
      <c r="B1" s="202"/>
      <c r="C1" s="202"/>
      <c r="D1" s="84" t="s">
        <v>287</v>
      </c>
      <c r="E1" s="85">
        <f>ESF!H1</f>
        <v>2018</v>
      </c>
    </row>
    <row r="2" spans="1:12" s="92" customFormat="1" ht="18.95" customHeight="1" x14ac:dyDescent="0.25">
      <c r="A2" s="202" t="s">
        <v>609</v>
      </c>
      <c r="B2" s="202"/>
      <c r="C2" s="202"/>
      <c r="D2" s="84" t="s">
        <v>289</v>
      </c>
      <c r="E2" s="85" t="str">
        <f>ESF!H2</f>
        <v>Anual</v>
      </c>
    </row>
    <row r="3" spans="1:12" s="92" customFormat="1" ht="18.95" customHeight="1" x14ac:dyDescent="0.25">
      <c r="A3" s="202" t="str">
        <f>ESF!A3</f>
        <v>Correspondiente del 01 de Enero al 31 de Diciembre de 2018</v>
      </c>
      <c r="B3" s="202"/>
      <c r="C3" s="202"/>
      <c r="D3" s="84" t="s">
        <v>290</v>
      </c>
      <c r="E3" s="85">
        <f>ESF!H3</f>
        <v>2</v>
      </c>
    </row>
    <row r="4" spans="1:12" x14ac:dyDescent="0.2">
      <c r="A4" s="87" t="s">
        <v>291</v>
      </c>
      <c r="B4" s="88"/>
      <c r="C4" s="88"/>
      <c r="D4" s="88"/>
      <c r="E4" s="88"/>
    </row>
    <row r="6" spans="1:12" x14ac:dyDescent="0.2">
      <c r="A6" s="88" t="s">
        <v>266</v>
      </c>
      <c r="B6" s="88"/>
      <c r="C6" s="88"/>
      <c r="D6" s="88"/>
      <c r="E6" s="88"/>
    </row>
    <row r="7" spans="1:12" x14ac:dyDescent="0.2">
      <c r="A7" s="89" t="s">
        <v>233</v>
      </c>
      <c r="B7" s="89" t="s">
        <v>229</v>
      </c>
      <c r="C7" s="89" t="s">
        <v>268</v>
      </c>
      <c r="D7" s="89" t="s">
        <v>269</v>
      </c>
      <c r="E7" s="89"/>
    </row>
    <row r="8" spans="1:12" x14ac:dyDescent="0.2">
      <c r="A8" s="188">
        <v>1111</v>
      </c>
      <c r="B8" s="189" t="s">
        <v>610</v>
      </c>
      <c r="C8" s="190">
        <f>SUM(C9:C10)</f>
        <v>5541.38</v>
      </c>
      <c r="D8" s="190">
        <f>SUM(D9:D10)</f>
        <v>5541.38</v>
      </c>
      <c r="E8" s="190">
        <f>SUM(E9:E10)</f>
        <v>0</v>
      </c>
      <c r="F8" s="160"/>
      <c r="G8" s="160"/>
      <c r="H8" s="169"/>
      <c r="I8" s="169"/>
      <c r="J8" s="169"/>
      <c r="K8" s="169"/>
      <c r="L8" s="160"/>
    </row>
    <row r="9" spans="1:12" x14ac:dyDescent="0.2">
      <c r="A9" s="86" t="s">
        <v>634</v>
      </c>
      <c r="B9" s="86" t="s">
        <v>845</v>
      </c>
      <c r="C9" s="168">
        <v>5141.38</v>
      </c>
      <c r="D9" s="168">
        <v>5141.38</v>
      </c>
      <c r="E9" s="91">
        <f>+C9-D9</f>
        <v>0</v>
      </c>
      <c r="F9" s="160"/>
      <c r="G9" s="160"/>
      <c r="H9" s="169"/>
      <c r="I9" s="169"/>
      <c r="J9" s="169"/>
      <c r="K9" s="169"/>
      <c r="L9" s="160"/>
    </row>
    <row r="10" spans="1:12" x14ac:dyDescent="0.2">
      <c r="A10" s="86" t="s">
        <v>635</v>
      </c>
      <c r="B10" s="86" t="s">
        <v>846</v>
      </c>
      <c r="C10" s="168">
        <v>400</v>
      </c>
      <c r="D10" s="168">
        <v>400</v>
      </c>
      <c r="E10" s="91">
        <f t="shared" ref="E10:E21" si="0">+C10-D10</f>
        <v>0</v>
      </c>
      <c r="F10" s="160"/>
      <c r="G10" s="160"/>
      <c r="H10" s="169"/>
      <c r="I10" s="169"/>
      <c r="J10" s="169"/>
      <c r="K10" s="169"/>
      <c r="L10" s="160"/>
    </row>
    <row r="11" spans="1:12" x14ac:dyDescent="0.2">
      <c r="A11" s="188">
        <v>1112</v>
      </c>
      <c r="B11" s="189" t="s">
        <v>611</v>
      </c>
      <c r="C11" s="190">
        <f>SUM(C12:C15)</f>
        <v>14127853.16</v>
      </c>
      <c r="D11" s="190">
        <f>SUM(D12:D15)</f>
        <v>6642895.4299999997</v>
      </c>
      <c r="E11" s="190">
        <f>SUM(E12:E15)</f>
        <v>7484957.7300000004</v>
      </c>
      <c r="F11" s="160"/>
      <c r="G11" s="160"/>
      <c r="H11" s="169"/>
      <c r="I11" s="169"/>
      <c r="J11" s="169"/>
      <c r="K11" s="169"/>
      <c r="L11" s="160"/>
    </row>
    <row r="12" spans="1:12" x14ac:dyDescent="0.2">
      <c r="A12" s="86" t="s">
        <v>847</v>
      </c>
      <c r="B12" s="86" t="s">
        <v>848</v>
      </c>
      <c r="C12" s="168">
        <v>260852.57</v>
      </c>
      <c r="D12" s="168">
        <v>314329.71999999997</v>
      </c>
      <c r="E12" s="91">
        <f t="shared" si="0"/>
        <v>-53477.149999999965</v>
      </c>
      <c r="F12" s="160"/>
      <c r="G12" s="160"/>
      <c r="H12" s="169"/>
      <c r="I12" s="169"/>
      <c r="J12" s="169"/>
      <c r="K12" s="169"/>
      <c r="L12" s="160"/>
    </row>
    <row r="13" spans="1:12" x14ac:dyDescent="0.2">
      <c r="A13" s="86" t="s">
        <v>849</v>
      </c>
      <c r="B13" s="86" t="s">
        <v>850</v>
      </c>
      <c r="C13" s="168">
        <v>12484455.98</v>
      </c>
      <c r="D13" s="168">
        <v>6317831.25</v>
      </c>
      <c r="E13" s="91">
        <f t="shared" si="0"/>
        <v>6166624.7300000004</v>
      </c>
      <c r="F13" s="160"/>
      <c r="G13" s="160"/>
      <c r="H13" s="169"/>
      <c r="I13" s="169"/>
      <c r="J13" s="169"/>
      <c r="K13" s="169"/>
      <c r="L13" s="160"/>
    </row>
    <row r="14" spans="1:12" x14ac:dyDescent="0.2">
      <c r="A14" s="86" t="s">
        <v>851</v>
      </c>
      <c r="B14" s="86" t="s">
        <v>852</v>
      </c>
      <c r="C14" s="168">
        <v>9611.25</v>
      </c>
      <c r="D14" s="168">
        <v>9519.8700000000008</v>
      </c>
      <c r="E14" s="91">
        <f t="shared" si="0"/>
        <v>91.3799999999992</v>
      </c>
      <c r="F14" s="160"/>
      <c r="G14" s="160"/>
      <c r="H14" s="169"/>
      <c r="I14" s="169"/>
      <c r="J14" s="169"/>
      <c r="K14" s="169"/>
      <c r="L14" s="160"/>
    </row>
    <row r="15" spans="1:12" x14ac:dyDescent="0.2">
      <c r="A15" s="86" t="s">
        <v>853</v>
      </c>
      <c r="B15" s="86" t="s">
        <v>854</v>
      </c>
      <c r="C15" s="168">
        <v>1372933.36</v>
      </c>
      <c r="D15" s="168">
        <v>1214.5899999999999</v>
      </c>
      <c r="E15" s="91">
        <f t="shared" si="0"/>
        <v>1371718.77</v>
      </c>
      <c r="F15" s="160"/>
      <c r="G15" s="160"/>
      <c r="H15" s="169"/>
      <c r="I15" s="169"/>
      <c r="J15" s="169"/>
      <c r="K15" s="169"/>
      <c r="L15" s="160"/>
    </row>
    <row r="16" spans="1:12" x14ac:dyDescent="0.2">
      <c r="A16" s="90">
        <v>1113</v>
      </c>
      <c r="B16" s="86" t="s">
        <v>612</v>
      </c>
      <c r="C16" s="91">
        <v>0</v>
      </c>
      <c r="D16" s="91">
        <v>0</v>
      </c>
      <c r="E16" s="91">
        <f t="shared" si="0"/>
        <v>0</v>
      </c>
      <c r="F16" s="160"/>
      <c r="G16" s="160"/>
      <c r="H16" s="169"/>
      <c r="I16" s="169"/>
      <c r="J16" s="169"/>
      <c r="K16" s="169"/>
      <c r="L16" s="160"/>
    </row>
    <row r="17" spans="1:12" x14ac:dyDescent="0.2">
      <c r="A17" s="90">
        <v>1114</v>
      </c>
      <c r="B17" s="86" t="s">
        <v>292</v>
      </c>
      <c r="C17" s="91">
        <v>0</v>
      </c>
      <c r="D17" s="91">
        <v>0</v>
      </c>
      <c r="E17" s="91">
        <f t="shared" si="0"/>
        <v>0</v>
      </c>
      <c r="F17" s="160"/>
      <c r="G17" s="160"/>
      <c r="H17" s="169"/>
      <c r="I17" s="169"/>
      <c r="J17" s="169"/>
      <c r="K17" s="169"/>
      <c r="L17" s="160"/>
    </row>
    <row r="18" spans="1:12" x14ac:dyDescent="0.2">
      <c r="A18" s="90">
        <v>1115</v>
      </c>
      <c r="B18" s="86" t="s">
        <v>293</v>
      </c>
      <c r="C18" s="91">
        <v>0</v>
      </c>
      <c r="D18" s="91">
        <v>0</v>
      </c>
      <c r="E18" s="91">
        <f t="shared" si="0"/>
        <v>0</v>
      </c>
      <c r="F18" s="160"/>
      <c r="G18" s="160"/>
      <c r="H18" s="169"/>
      <c r="I18" s="169"/>
      <c r="J18" s="169"/>
      <c r="K18" s="169"/>
      <c r="L18" s="160"/>
    </row>
    <row r="19" spans="1:12" x14ac:dyDescent="0.2">
      <c r="A19" s="90">
        <v>1116</v>
      </c>
      <c r="B19" s="86" t="s">
        <v>613</v>
      </c>
      <c r="C19" s="91">
        <v>0</v>
      </c>
      <c r="D19" s="91">
        <v>0</v>
      </c>
      <c r="E19" s="91">
        <f t="shared" si="0"/>
        <v>0</v>
      </c>
      <c r="F19" s="160"/>
      <c r="G19" s="160"/>
      <c r="H19" s="160"/>
      <c r="I19" s="160"/>
      <c r="J19" s="160"/>
      <c r="K19" s="160"/>
      <c r="L19" s="160"/>
    </row>
    <row r="20" spans="1:12" x14ac:dyDescent="0.2">
      <c r="A20" s="90">
        <v>1119</v>
      </c>
      <c r="B20" s="86" t="s">
        <v>614</v>
      </c>
      <c r="C20" s="91">
        <v>0</v>
      </c>
      <c r="D20" s="91">
        <v>0</v>
      </c>
      <c r="E20" s="91">
        <f t="shared" si="0"/>
        <v>0</v>
      </c>
      <c r="F20" s="160"/>
      <c r="G20" s="160"/>
      <c r="H20" s="160"/>
      <c r="I20" s="160"/>
      <c r="J20" s="160"/>
      <c r="K20" s="160"/>
      <c r="L20" s="160"/>
    </row>
    <row r="21" spans="1:12" x14ac:dyDescent="0.2">
      <c r="A21" s="90">
        <v>1110</v>
      </c>
      <c r="B21" s="86" t="s">
        <v>615</v>
      </c>
      <c r="C21" s="91">
        <v>0</v>
      </c>
      <c r="D21" s="91">
        <v>0</v>
      </c>
      <c r="E21" s="91">
        <f t="shared" si="0"/>
        <v>0</v>
      </c>
    </row>
    <row r="22" spans="1:12" x14ac:dyDescent="0.2">
      <c r="C22" s="161">
        <f>+C8+C11</f>
        <v>14133394.540000001</v>
      </c>
      <c r="D22" s="161">
        <f>+D8+D11</f>
        <v>6648436.8099999996</v>
      </c>
      <c r="E22" s="161">
        <f>+E8+E11</f>
        <v>7484957.7300000004</v>
      </c>
    </row>
    <row r="24" spans="1:12" x14ac:dyDescent="0.2">
      <c r="A24" s="88" t="s">
        <v>267</v>
      </c>
      <c r="B24" s="88"/>
      <c r="C24" s="88"/>
      <c r="D24" s="88"/>
      <c r="E24" s="88"/>
    </row>
    <row r="25" spans="1:12" x14ac:dyDescent="0.2">
      <c r="A25" s="89" t="s">
        <v>233</v>
      </c>
      <c r="B25" s="89" t="s">
        <v>229</v>
      </c>
      <c r="C25" s="89" t="s">
        <v>230</v>
      </c>
      <c r="D25" s="89" t="s">
        <v>616</v>
      </c>
      <c r="E25" s="89" t="s">
        <v>270</v>
      </c>
    </row>
    <row r="26" spans="1:12" x14ac:dyDescent="0.2">
      <c r="A26" s="90">
        <v>1230</v>
      </c>
      <c r="B26" s="86" t="s">
        <v>326</v>
      </c>
      <c r="C26" s="91">
        <v>0</v>
      </c>
    </row>
    <row r="27" spans="1:12" x14ac:dyDescent="0.2">
      <c r="A27" s="90">
        <v>1231</v>
      </c>
      <c r="B27" s="86" t="s">
        <v>327</v>
      </c>
      <c r="C27" s="91">
        <v>0</v>
      </c>
    </row>
    <row r="28" spans="1:12" x14ac:dyDescent="0.2">
      <c r="A28" s="90">
        <v>1232</v>
      </c>
      <c r="B28" s="86" t="s">
        <v>328</v>
      </c>
      <c r="C28" s="91">
        <v>0</v>
      </c>
    </row>
    <row r="29" spans="1:12" x14ac:dyDescent="0.2">
      <c r="A29" s="90">
        <v>1233</v>
      </c>
      <c r="B29" s="86" t="s">
        <v>329</v>
      </c>
      <c r="C29" s="91">
        <v>0</v>
      </c>
    </row>
    <row r="30" spans="1:12" x14ac:dyDescent="0.2">
      <c r="A30" s="90">
        <v>1234</v>
      </c>
      <c r="B30" s="86" t="s">
        <v>330</v>
      </c>
      <c r="C30" s="91">
        <v>0</v>
      </c>
    </row>
    <row r="31" spans="1:12" x14ac:dyDescent="0.2">
      <c r="A31" s="90">
        <v>1235</v>
      </c>
      <c r="B31" s="86" t="s">
        <v>331</v>
      </c>
      <c r="C31" s="91">
        <v>0</v>
      </c>
    </row>
    <row r="32" spans="1:12" x14ac:dyDescent="0.2">
      <c r="A32" s="90">
        <v>1236</v>
      </c>
      <c r="B32" s="86" t="s">
        <v>332</v>
      </c>
      <c r="C32" s="91">
        <v>0</v>
      </c>
    </row>
    <row r="33" spans="1:5" x14ac:dyDescent="0.2">
      <c r="A33" s="90">
        <v>1239</v>
      </c>
      <c r="B33" s="86" t="s">
        <v>333</v>
      </c>
      <c r="C33" s="91">
        <v>0</v>
      </c>
    </row>
    <row r="34" spans="1:5" x14ac:dyDescent="0.2">
      <c r="A34" s="184">
        <v>1240</v>
      </c>
      <c r="B34" s="185" t="s">
        <v>334</v>
      </c>
      <c r="C34" s="186">
        <f>SUM(C35:C48)</f>
        <v>1559694.49</v>
      </c>
      <c r="D34" s="186">
        <f t="shared" ref="D34:E34" si="1">SUM(D35:D48)</f>
        <v>0</v>
      </c>
      <c r="E34" s="186">
        <f t="shared" si="1"/>
        <v>1559694.49</v>
      </c>
    </row>
    <row r="35" spans="1:5" x14ac:dyDescent="0.2">
      <c r="A35" s="90">
        <v>1241</v>
      </c>
      <c r="B35" s="86" t="s">
        <v>335</v>
      </c>
      <c r="C35" s="91">
        <v>126921.61</v>
      </c>
      <c r="D35" s="86">
        <v>0</v>
      </c>
      <c r="E35" s="91">
        <v>126921.61</v>
      </c>
    </row>
    <row r="36" spans="1:5" x14ac:dyDescent="0.2">
      <c r="A36" s="90">
        <v>1242</v>
      </c>
      <c r="B36" s="86" t="s">
        <v>336</v>
      </c>
      <c r="C36" s="91">
        <v>23568.57</v>
      </c>
      <c r="D36" s="86">
        <v>0</v>
      </c>
      <c r="E36" s="86">
        <v>23568.57</v>
      </c>
    </row>
    <row r="37" spans="1:5" x14ac:dyDescent="0.2">
      <c r="A37" s="90">
        <v>1243</v>
      </c>
      <c r="B37" s="86" t="s">
        <v>337</v>
      </c>
      <c r="C37" s="91">
        <v>0</v>
      </c>
      <c r="D37" s="86">
        <v>0</v>
      </c>
      <c r="E37" s="86">
        <v>0</v>
      </c>
    </row>
    <row r="38" spans="1:5" x14ac:dyDescent="0.2">
      <c r="A38" s="90">
        <v>1244</v>
      </c>
      <c r="B38" s="86" t="s">
        <v>338</v>
      </c>
      <c r="C38" s="91">
        <v>0</v>
      </c>
      <c r="D38" s="86">
        <v>0</v>
      </c>
      <c r="E38" s="86">
        <v>0</v>
      </c>
    </row>
    <row r="39" spans="1:5" x14ac:dyDescent="0.2">
      <c r="A39" s="90">
        <v>1245</v>
      </c>
      <c r="B39" s="86" t="s">
        <v>339</v>
      </c>
      <c r="C39" s="91">
        <v>0</v>
      </c>
      <c r="D39" s="86">
        <v>0</v>
      </c>
      <c r="E39" s="86">
        <v>0</v>
      </c>
    </row>
    <row r="40" spans="1:5" x14ac:dyDescent="0.2">
      <c r="A40" s="90">
        <v>1246</v>
      </c>
      <c r="B40" s="86" t="s">
        <v>340</v>
      </c>
      <c r="C40" s="91">
        <v>4031.9</v>
      </c>
      <c r="D40" s="86">
        <v>0</v>
      </c>
      <c r="E40" s="86">
        <v>4031.9</v>
      </c>
    </row>
    <row r="41" spans="1:5" x14ac:dyDescent="0.2">
      <c r="A41" s="90">
        <v>1247</v>
      </c>
      <c r="B41" s="86" t="s">
        <v>341</v>
      </c>
      <c r="C41" s="91">
        <v>0</v>
      </c>
      <c r="D41" s="86">
        <v>0</v>
      </c>
      <c r="E41" s="86">
        <v>0</v>
      </c>
    </row>
    <row r="42" spans="1:5" x14ac:dyDescent="0.2">
      <c r="A42" s="90">
        <v>1248</v>
      </c>
      <c r="B42" s="86" t="s">
        <v>342</v>
      </c>
      <c r="C42" s="91">
        <v>0</v>
      </c>
      <c r="D42" s="86">
        <v>0</v>
      </c>
      <c r="E42" s="86">
        <v>0</v>
      </c>
    </row>
    <row r="43" spans="1:5" x14ac:dyDescent="0.2">
      <c r="A43" s="90">
        <v>1250</v>
      </c>
      <c r="B43" s="86" t="s">
        <v>344</v>
      </c>
      <c r="C43" s="91">
        <v>0</v>
      </c>
      <c r="D43" s="86">
        <v>0</v>
      </c>
      <c r="E43" s="86">
        <v>0</v>
      </c>
    </row>
    <row r="44" spans="1:5" x14ac:dyDescent="0.2">
      <c r="A44" s="90">
        <v>1251</v>
      </c>
      <c r="B44" s="86" t="s">
        <v>345</v>
      </c>
      <c r="C44" s="91">
        <v>1405172.41</v>
      </c>
      <c r="D44" s="86">
        <v>0</v>
      </c>
      <c r="E44" s="86">
        <v>1405172.41</v>
      </c>
    </row>
    <row r="45" spans="1:5" x14ac:dyDescent="0.2">
      <c r="A45" s="90">
        <v>1252</v>
      </c>
      <c r="B45" s="86" t="s">
        <v>346</v>
      </c>
      <c r="C45" s="91">
        <v>0</v>
      </c>
      <c r="D45" s="86">
        <v>0</v>
      </c>
      <c r="E45" s="86">
        <v>0</v>
      </c>
    </row>
    <row r="46" spans="1:5" x14ac:dyDescent="0.2">
      <c r="A46" s="90">
        <v>1253</v>
      </c>
      <c r="B46" s="86" t="s">
        <v>347</v>
      </c>
      <c r="C46" s="91">
        <v>0</v>
      </c>
      <c r="D46" s="86">
        <v>0</v>
      </c>
      <c r="E46" s="86">
        <v>0</v>
      </c>
    </row>
    <row r="47" spans="1:5" x14ac:dyDescent="0.2">
      <c r="A47" s="90">
        <v>1254</v>
      </c>
      <c r="B47" s="86" t="s">
        <v>348</v>
      </c>
      <c r="C47" s="91">
        <v>0</v>
      </c>
      <c r="D47" s="86">
        <v>0</v>
      </c>
      <c r="E47" s="86">
        <v>0</v>
      </c>
    </row>
    <row r="48" spans="1:5" x14ac:dyDescent="0.2">
      <c r="A48" s="90">
        <v>1259</v>
      </c>
      <c r="B48" s="86" t="s">
        <v>349</v>
      </c>
      <c r="C48" s="91">
        <v>0</v>
      </c>
      <c r="D48" s="86">
        <v>0</v>
      </c>
      <c r="E48" s="86">
        <v>0</v>
      </c>
    </row>
    <row r="50" spans="1:6" x14ac:dyDescent="0.2">
      <c r="A50" s="88" t="s">
        <v>275</v>
      </c>
      <c r="B50" s="88"/>
      <c r="C50" s="88"/>
      <c r="D50" s="88"/>
      <c r="E50" s="88"/>
    </row>
    <row r="51" spans="1:6" x14ac:dyDescent="0.2">
      <c r="A51" s="89" t="s">
        <v>233</v>
      </c>
      <c r="B51" s="89" t="s">
        <v>229</v>
      </c>
      <c r="C51" s="89" t="s">
        <v>268</v>
      </c>
      <c r="D51" s="89" t="s">
        <v>269</v>
      </c>
      <c r="E51" s="89"/>
    </row>
    <row r="52" spans="1:6" x14ac:dyDescent="0.2">
      <c r="A52" s="184">
        <v>5500</v>
      </c>
      <c r="B52" s="185" t="s">
        <v>563</v>
      </c>
      <c r="C52" s="186">
        <f>+C53+C62+C65+C71+C73+C75</f>
        <v>3624367.95</v>
      </c>
      <c r="D52" s="186">
        <f>+D53+D62+D65+D71+D73+D75</f>
        <v>3218286.87</v>
      </c>
      <c r="E52" s="185"/>
    </row>
    <row r="53" spans="1:6" x14ac:dyDescent="0.2">
      <c r="A53" s="143">
        <v>5510</v>
      </c>
      <c r="B53" s="144" t="s">
        <v>564</v>
      </c>
      <c r="C53" s="161">
        <f>SUM(C54:C61)</f>
        <v>3624367.95</v>
      </c>
      <c r="D53" s="161">
        <f>SUM(D54:D61)</f>
        <v>3218286.87</v>
      </c>
      <c r="E53" s="144"/>
    </row>
    <row r="54" spans="1:6" x14ac:dyDescent="0.2">
      <c r="A54" s="90">
        <v>5511</v>
      </c>
      <c r="B54" s="86" t="s">
        <v>565</v>
      </c>
      <c r="C54" s="91">
        <v>0</v>
      </c>
      <c r="D54" s="91">
        <v>0</v>
      </c>
    </row>
    <row r="55" spans="1:6" x14ac:dyDescent="0.2">
      <c r="A55" s="90">
        <v>5512</v>
      </c>
      <c r="B55" s="86" t="s">
        <v>566</v>
      </c>
      <c r="C55" s="91">
        <v>0</v>
      </c>
      <c r="D55" s="91">
        <v>0</v>
      </c>
    </row>
    <row r="56" spans="1:6" x14ac:dyDescent="0.2">
      <c r="A56" s="90">
        <v>5513</v>
      </c>
      <c r="B56" s="86" t="s">
        <v>567</v>
      </c>
      <c r="C56" s="91">
        <v>0</v>
      </c>
      <c r="D56" s="91">
        <v>0</v>
      </c>
    </row>
    <row r="57" spans="1:6" x14ac:dyDescent="0.2">
      <c r="A57" s="90">
        <v>5514</v>
      </c>
      <c r="B57" s="86" t="s">
        <v>568</v>
      </c>
      <c r="C57" s="91">
        <v>0</v>
      </c>
      <c r="D57" s="91">
        <v>0</v>
      </c>
    </row>
    <row r="58" spans="1:6" x14ac:dyDescent="0.2">
      <c r="A58" s="90">
        <v>5515</v>
      </c>
      <c r="B58" s="86" t="s">
        <v>569</v>
      </c>
      <c r="C58" s="91">
        <v>3480592.41</v>
      </c>
      <c r="D58" s="91">
        <v>3088043.97</v>
      </c>
      <c r="F58" s="91"/>
    </row>
    <row r="59" spans="1:6" x14ac:dyDescent="0.2">
      <c r="A59" s="90">
        <v>5516</v>
      </c>
      <c r="B59" s="86" t="s">
        <v>570</v>
      </c>
      <c r="C59" s="91">
        <v>0</v>
      </c>
      <c r="D59" s="91">
        <v>0</v>
      </c>
      <c r="F59" s="91"/>
    </row>
    <row r="60" spans="1:6" x14ac:dyDescent="0.2">
      <c r="A60" s="90">
        <v>5517</v>
      </c>
      <c r="B60" s="86" t="s">
        <v>571</v>
      </c>
      <c r="C60" s="91">
        <v>143775.54</v>
      </c>
      <c r="D60" s="91">
        <v>130242.9</v>
      </c>
      <c r="F60" s="91"/>
    </row>
    <row r="61" spans="1:6" x14ac:dyDescent="0.2">
      <c r="A61" s="90">
        <v>5518</v>
      </c>
      <c r="B61" s="86" t="s">
        <v>132</v>
      </c>
      <c r="C61" s="91">
        <v>0</v>
      </c>
      <c r="D61" s="91">
        <v>0</v>
      </c>
    </row>
    <row r="62" spans="1:6" x14ac:dyDescent="0.2">
      <c r="A62" s="143">
        <v>5520</v>
      </c>
      <c r="B62" s="144" t="s">
        <v>131</v>
      </c>
      <c r="C62" s="161">
        <v>0</v>
      </c>
      <c r="D62" s="161">
        <v>0</v>
      </c>
      <c r="E62" s="144"/>
    </row>
    <row r="63" spans="1:6" x14ac:dyDescent="0.2">
      <c r="A63" s="90">
        <v>5521</v>
      </c>
      <c r="B63" s="86" t="s">
        <v>572</v>
      </c>
      <c r="C63" s="91">
        <v>0</v>
      </c>
      <c r="D63" s="91">
        <v>0</v>
      </c>
    </row>
    <row r="64" spans="1:6" x14ac:dyDescent="0.2">
      <c r="A64" s="90">
        <v>5522</v>
      </c>
      <c r="B64" s="86" t="s">
        <v>573</v>
      </c>
      <c r="C64" s="91">
        <v>0</v>
      </c>
      <c r="D64" s="91">
        <v>0</v>
      </c>
    </row>
    <row r="65" spans="1:5" x14ac:dyDescent="0.2">
      <c r="A65" s="143">
        <v>5530</v>
      </c>
      <c r="B65" s="144" t="s">
        <v>574</v>
      </c>
      <c r="C65" s="161">
        <v>0</v>
      </c>
      <c r="D65" s="161">
        <v>0</v>
      </c>
      <c r="E65" s="144"/>
    </row>
    <row r="66" spans="1:5" x14ac:dyDescent="0.2">
      <c r="A66" s="90">
        <v>5531</v>
      </c>
      <c r="B66" s="86" t="s">
        <v>575</v>
      </c>
      <c r="C66" s="91">
        <v>0</v>
      </c>
      <c r="D66" s="91">
        <v>0</v>
      </c>
    </row>
    <row r="67" spans="1:5" x14ac:dyDescent="0.2">
      <c r="A67" s="90">
        <v>5532</v>
      </c>
      <c r="B67" s="86" t="s">
        <v>576</v>
      </c>
      <c r="C67" s="91">
        <v>0</v>
      </c>
      <c r="D67" s="91">
        <v>0</v>
      </c>
    </row>
    <row r="68" spans="1:5" x14ac:dyDescent="0.2">
      <c r="A68" s="90">
        <v>5533</v>
      </c>
      <c r="B68" s="86" t="s">
        <v>577</v>
      </c>
      <c r="C68" s="91">
        <v>0</v>
      </c>
      <c r="D68" s="91">
        <v>0</v>
      </c>
    </row>
    <row r="69" spans="1:5" x14ac:dyDescent="0.2">
      <c r="A69" s="90">
        <v>5534</v>
      </c>
      <c r="B69" s="86" t="s">
        <v>578</v>
      </c>
      <c r="C69" s="91">
        <v>0</v>
      </c>
      <c r="D69" s="91">
        <v>0</v>
      </c>
    </row>
    <row r="70" spans="1:5" x14ac:dyDescent="0.2">
      <c r="A70" s="90">
        <v>5535</v>
      </c>
      <c r="B70" s="86" t="s">
        <v>579</v>
      </c>
      <c r="C70" s="91">
        <v>0</v>
      </c>
      <c r="D70" s="91">
        <v>0</v>
      </c>
    </row>
    <row r="71" spans="1:5" x14ac:dyDescent="0.2">
      <c r="A71" s="143">
        <v>5540</v>
      </c>
      <c r="B71" s="144" t="s">
        <v>580</v>
      </c>
      <c r="C71" s="161">
        <v>0</v>
      </c>
      <c r="D71" s="161">
        <v>0</v>
      </c>
      <c r="E71" s="144"/>
    </row>
    <row r="72" spans="1:5" x14ac:dyDescent="0.2">
      <c r="A72" s="90">
        <v>5541</v>
      </c>
      <c r="B72" s="86" t="s">
        <v>580</v>
      </c>
      <c r="C72" s="91">
        <v>0</v>
      </c>
      <c r="D72" s="91">
        <v>0</v>
      </c>
    </row>
    <row r="73" spans="1:5" x14ac:dyDescent="0.2">
      <c r="A73" s="143">
        <v>5550</v>
      </c>
      <c r="B73" s="144" t="s">
        <v>581</v>
      </c>
      <c r="C73" s="161">
        <v>0</v>
      </c>
      <c r="D73" s="161">
        <v>0</v>
      </c>
    </row>
    <row r="74" spans="1:5" x14ac:dyDescent="0.2">
      <c r="A74" s="90">
        <v>5551</v>
      </c>
      <c r="B74" s="86" t="s">
        <v>581</v>
      </c>
      <c r="C74" s="91">
        <v>0</v>
      </c>
      <c r="D74" s="91">
        <v>0</v>
      </c>
    </row>
    <row r="75" spans="1:5" x14ac:dyDescent="0.2">
      <c r="A75" s="143">
        <v>5590</v>
      </c>
      <c r="B75" s="144" t="s">
        <v>582</v>
      </c>
      <c r="C75" s="161">
        <v>0</v>
      </c>
      <c r="D75" s="161">
        <v>0</v>
      </c>
    </row>
    <row r="76" spans="1:5" x14ac:dyDescent="0.2">
      <c r="A76" s="90">
        <v>5591</v>
      </c>
      <c r="B76" s="86" t="s">
        <v>583</v>
      </c>
      <c r="C76" s="91">
        <v>0</v>
      </c>
      <c r="D76" s="91">
        <v>0</v>
      </c>
    </row>
    <row r="77" spans="1:5" x14ac:dyDescent="0.2">
      <c r="A77" s="90">
        <v>5592</v>
      </c>
      <c r="B77" s="86" t="s">
        <v>584</v>
      </c>
      <c r="C77" s="91">
        <v>0</v>
      </c>
      <c r="D77" s="91">
        <v>0</v>
      </c>
    </row>
    <row r="78" spans="1:5" x14ac:dyDescent="0.2">
      <c r="A78" s="90">
        <v>5593</v>
      </c>
      <c r="B78" s="86" t="s">
        <v>585</v>
      </c>
      <c r="C78" s="91">
        <v>0</v>
      </c>
      <c r="D78" s="91">
        <v>0</v>
      </c>
    </row>
    <row r="79" spans="1:5" x14ac:dyDescent="0.2">
      <c r="A79" s="90">
        <v>5594</v>
      </c>
      <c r="B79" s="86" t="s">
        <v>586</v>
      </c>
      <c r="C79" s="91">
        <v>0</v>
      </c>
      <c r="D79" s="91">
        <v>0</v>
      </c>
    </row>
    <row r="80" spans="1:5" x14ac:dyDescent="0.2">
      <c r="A80" s="90">
        <v>5595</v>
      </c>
      <c r="B80" s="86" t="s">
        <v>587</v>
      </c>
      <c r="C80" s="91">
        <v>0</v>
      </c>
      <c r="D80" s="91">
        <v>0</v>
      </c>
    </row>
    <row r="81" spans="1:4" x14ac:dyDescent="0.2">
      <c r="A81" s="90">
        <v>5596</v>
      </c>
      <c r="B81" s="86" t="s">
        <v>480</v>
      </c>
      <c r="C81" s="91">
        <v>0</v>
      </c>
      <c r="D81" s="91">
        <v>0</v>
      </c>
    </row>
    <row r="82" spans="1:4" x14ac:dyDescent="0.2">
      <c r="A82" s="90">
        <v>5597</v>
      </c>
      <c r="B82" s="86" t="s">
        <v>588</v>
      </c>
      <c r="C82" s="91">
        <v>0</v>
      </c>
      <c r="D82" s="91">
        <v>0</v>
      </c>
    </row>
    <row r="83" spans="1:4" x14ac:dyDescent="0.2">
      <c r="A83" s="90">
        <v>5599</v>
      </c>
      <c r="B83" s="86" t="s">
        <v>589</v>
      </c>
      <c r="C83" s="91">
        <v>0</v>
      </c>
      <c r="D83" s="91">
        <v>0</v>
      </c>
    </row>
    <row r="84" spans="1:4" x14ac:dyDescent="0.2">
      <c r="A84" s="143">
        <v>5600</v>
      </c>
      <c r="B84" s="144" t="s">
        <v>126</v>
      </c>
      <c r="C84" s="161">
        <v>0</v>
      </c>
      <c r="D84" s="161">
        <v>0</v>
      </c>
    </row>
    <row r="85" spans="1:4" x14ac:dyDescent="0.2">
      <c r="A85" s="90">
        <v>5610</v>
      </c>
      <c r="B85" s="86" t="s">
        <v>590</v>
      </c>
      <c r="C85" s="91">
        <v>0</v>
      </c>
      <c r="D85" s="91">
        <v>0</v>
      </c>
    </row>
    <row r="86" spans="1:4" x14ac:dyDescent="0.2">
      <c r="A86" s="90">
        <v>5611</v>
      </c>
      <c r="B86" s="86" t="s">
        <v>591</v>
      </c>
      <c r="C86" s="91">
        <v>0</v>
      </c>
      <c r="D86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25 C51"/>
    <dataValidation allowBlank="1" showInputMessage="1" showErrorMessage="1" prompt="Saldo al 31 de diciembre del año anterior que se presenta" sqref="D7 D51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281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286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Miguel Trujillo</cp:lastModifiedBy>
  <cp:lastPrinted>2018-03-08T17:54:20Z</cp:lastPrinted>
  <dcterms:created xsi:type="dcterms:W3CDTF">2012-12-11T20:36:24Z</dcterms:created>
  <dcterms:modified xsi:type="dcterms:W3CDTF">2019-02-13T21:47:27Z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